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xr:revisionPtr revIDLastSave="0" documentId="8_{28C6CBFB-A244-4AEB-8E01-A58434DEB5A5}" xr6:coauthVersionLast="45" xr6:coauthVersionMax="45" xr10:uidLastSave="{00000000-0000-0000-0000-000000000000}"/>
  <workbookProtection workbookAlgorithmName="SHA-512" workbookHashValue="BQf/uuZ12hZlz9Ks+RGMapHvaXwJcbhl48yfDCcWHhRD3vaisXeRyC2zHVytJQoLtcNvlL0OzUNT3olVgsTkPA==" workbookSaltValue="IkdL2XdOiHkVhEc24hy+Xg==" workbookSpinCount="100000" lockStructure="1"/>
  <bookViews>
    <workbookView xWindow="-108" yWindow="-108" windowWidth="23256" windowHeight="13176" xr2:uid="{00000000-000D-0000-FFFF-FFFF00000000}"/>
  </bookViews>
  <sheets>
    <sheet name="ENG" sheetId="11" r:id="rId1"/>
    <sheet name="RU" sheetId="13" r:id="rId2"/>
  </sheets>
  <definedNames>
    <definedName name="_xlnm.Print_Area" localSheetId="0">ENG!$A$1:$L$39</definedName>
    <definedName name="_xlnm.Print_Area" localSheetId="1">RU!$A$1:$L$39</definedName>
    <definedName name="помост" localSheetId="0">ENG!$P$7</definedName>
    <definedName name="помост" localSheetId="1">RU!$P$7</definedName>
    <definedName name="помост">#REF!</definedName>
    <definedName name="помостов" localSheetId="0">ENG!$Q$7</definedName>
    <definedName name="помостов" localSheetId="1">RU!$Q$7</definedName>
    <definedName name="помосто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2" i="13" l="1"/>
  <c r="R22" i="13" s="1"/>
  <c r="R21" i="13"/>
  <c r="R20" i="13"/>
  <c r="R19" i="13"/>
  <c r="R17" i="13"/>
  <c r="R16" i="13"/>
  <c r="R15" i="13"/>
  <c r="R14" i="13"/>
  <c r="R13" i="13"/>
  <c r="R12" i="13"/>
  <c r="F7" i="13"/>
  <c r="J10" i="13" s="1"/>
  <c r="F13" i="13" s="1"/>
  <c r="J13" i="13" s="1"/>
  <c r="F16" i="13" s="1"/>
  <c r="J16" i="13" s="1"/>
  <c r="F19" i="13" s="1"/>
  <c r="J19" i="13" s="1"/>
  <c r="F22" i="13" s="1"/>
  <c r="F25" i="13" s="1"/>
  <c r="J25" i="13" s="1"/>
  <c r="F28" i="13" s="1"/>
  <c r="J28" i="13" s="1"/>
  <c r="F31" i="13" s="1"/>
  <c r="J31" i="13" s="1"/>
  <c r="F34" i="13" s="1"/>
  <c r="J34" i="13" s="1"/>
  <c r="F37" i="13" s="1"/>
  <c r="P22" i="11"/>
  <c r="R22" i="11" s="1"/>
  <c r="R21" i="11"/>
  <c r="R20" i="11"/>
  <c r="R19" i="11"/>
  <c r="R17" i="11"/>
  <c r="R16" i="11"/>
  <c r="R15" i="11"/>
  <c r="R14" i="11"/>
  <c r="R13" i="11"/>
  <c r="R12" i="11"/>
  <c r="J10" i="11" s="1"/>
  <c r="F13" i="11" s="1"/>
  <c r="J13" i="11" s="1"/>
  <c r="F16" i="11" s="1"/>
  <c r="J16" i="11" s="1"/>
  <c r="F7" i="11"/>
  <c r="F10" i="11" s="1"/>
  <c r="F10" i="13" l="1"/>
  <c r="F19" i="11"/>
  <c r="J19" i="11" s="1"/>
  <c r="F22" i="11" s="1"/>
  <c r="F25" i="11" s="1"/>
  <c r="J25" i="11" s="1"/>
  <c r="F28" i="11" s="1"/>
  <c r="J28" i="11" s="1"/>
  <c r="F31" i="11" s="1"/>
  <c r="J31" i="11" l="1"/>
  <c r="F34" i="11" s="1"/>
  <c r="J34" i="11" s="1"/>
  <c r="F37" i="11" s="1"/>
</calcChain>
</file>

<file path=xl/sharedStrings.xml><?xml version="1.0" encoding="utf-8"?>
<sst xmlns="http://schemas.openxmlformats.org/spreadsheetml/2006/main" count="84" uniqueCount="64">
  <si>
    <t>Начало соревнований</t>
  </si>
  <si>
    <t>-</t>
  </si>
  <si>
    <t>ВВОД ДАННЫХ</t>
  </si>
  <si>
    <t>Количество помостов</t>
  </si>
  <si>
    <t>THE BEGINNING OF THE COMPETITION</t>
  </si>
  <si>
    <t>STREETLIFTING CLASSIC (THE FIRST EXERCISE)</t>
  </si>
  <si>
    <t>PULL-UP CLASSIC</t>
  </si>
  <si>
    <t>STREETLIFTING CLASSIC (THE SECOND EXERCISE)</t>
  </si>
  <si>
    <t>DIP CLASSIC</t>
  </si>
  <si>
    <t>THE FIRST AWARDING OF THE WINNERS</t>
  </si>
  <si>
    <t>STREETLIFTING MULTILIFT (THE FIRST EXERCISE)</t>
  </si>
  <si>
    <t>STREETLIFTING MULTILIFT (THE SECOND EXERCISE)</t>
  </si>
  <si>
    <t>PULL-UPS MULTILIFT</t>
  </si>
  <si>
    <t>DIPS MULTILIFT</t>
  </si>
  <si>
    <t>THE SECOND AWARDING OF THE WINNERS</t>
  </si>
  <si>
    <t>DATA ENTRY</t>
  </si>
  <si>
    <t>Number of platforms</t>
  </si>
  <si>
    <t>A BREAK between the same movements</t>
  </si>
  <si>
    <t>A BREAK BETWEEN different movements</t>
  </si>
  <si>
    <t>Time to prepare for the award ceremony (recommended)</t>
  </si>
  <si>
    <t>Time for awarding at the rate of 1 minute for three winners</t>
  </si>
  <si>
    <t>Start time of the competition</t>
  </si>
  <si>
    <t>Disciplines, pauses, awards</t>
  </si>
  <si>
    <t xml:space="preserve">Required time </t>
  </si>
  <si>
    <t>Result</t>
  </si>
  <si>
    <t>STREETLIFTING CLASSIC</t>
  </si>
  <si>
    <t>STREETLIFTING MULTILIFT</t>
  </si>
  <si>
    <t>Constant</t>
  </si>
  <si>
    <t>COMPETITION SCHEDULE</t>
  </si>
  <si>
    <r>
      <t xml:space="preserve">Only yellow cells can be edited in "Data Entry". You can change the name of the competition and the time zone information.
</t>
    </r>
    <r>
      <rPr>
        <b/>
        <sz val="11"/>
        <color theme="1"/>
        <rFont val="Calibri"/>
        <family val="2"/>
        <charset val="204"/>
        <scheme val="minor"/>
      </rPr>
      <t xml:space="preserve">1) Be sure to specify the start time of the competition
2) Specify the number of platforms on which the competition is planned to be held
3) Calculate in advance the number of participants who have applied to various disciplines and indicate their number in the appropriate cells.
</t>
    </r>
    <r>
      <rPr>
        <sz val="11"/>
        <color theme="1"/>
        <rFont val="Calibri"/>
        <family val="2"/>
        <charset val="204"/>
        <scheme val="minor"/>
      </rPr>
      <t xml:space="preserve">
After entering the necessary data, the competition schedule will be automatically changed.
You can print the final result</t>
    </r>
  </si>
  <si>
    <r>
      <t xml:space="preserve">В "Ввод данных" Редактировать можно только желтые ячейки. Вы можете поменять наименование соревнований и информацию о часовом поясе.
</t>
    </r>
    <r>
      <rPr>
        <b/>
        <sz val="11"/>
        <color theme="1"/>
        <rFont val="Calibri"/>
        <family val="2"/>
        <charset val="204"/>
        <scheme val="minor"/>
      </rPr>
      <t xml:space="preserve">1) Обязательно укажите время начала соревнований
2) Укажите количество помостов на которых планируется проведение соревнований
3) Заранее посчитайте количество участников заявившихся в различные дисциплины и укажите их число в соответствующие ячейки. 
</t>
    </r>
    <r>
      <rPr>
        <sz val="11"/>
        <color theme="1"/>
        <rFont val="Calibri"/>
        <family val="2"/>
        <charset val="204"/>
        <scheme val="minor"/>
      </rPr>
      <t xml:space="preserve">
После ввода необходимых данных расписание соревнований автоматически будет изменено.
Вы можете отправить на печать итоговый результат</t>
    </r>
  </si>
  <si>
    <t>ИНСТРУКЦИИ ПО АВТОМАТИЧЕСКОМУ РАСЧЕТУ РАСПИСАНИЯ СОРЕВНОВАНИЙ</t>
  </si>
  <si>
    <t>INSTRUCTIONS FOR AUTOMATIC CALCULATION OF THE COMPETITION SCHEDULE!</t>
  </si>
  <si>
    <t>Дисциплины, паузы, награждение</t>
  </si>
  <si>
    <t>УЧАСТНИКИ</t>
  </si>
  <si>
    <t>PARTICIPANTS</t>
  </si>
  <si>
    <t>Подтягивания на максимум</t>
  </si>
  <si>
    <t>Отжимания на максимум</t>
  </si>
  <si>
    <t>Классический стритлифтинг</t>
  </si>
  <si>
    <t>Многоповторный стритлифтинг</t>
  </si>
  <si>
    <t>Подтягивания многоповторные</t>
  </si>
  <si>
    <t>Отжимания многоповторные</t>
  </si>
  <si>
    <t>Результат</t>
  </si>
  <si>
    <t>Расчет.время</t>
  </si>
  <si>
    <t>ПЕРЕРЫВ между одинаковыми дисциплинами</t>
  </si>
  <si>
    <t>ПЕРЕРЫВ МЕЖДУ различными дисциплиинами</t>
  </si>
  <si>
    <t>Время для подготовки к церемонии награждения</t>
  </si>
  <si>
    <t>Время для награждения из расчета 1 минута на тройку уч.</t>
  </si>
  <si>
    <t>Константа</t>
  </si>
  <si>
    <t>РАСПИСАНИЕ СОРЕВНОВАНИЙ</t>
  </si>
  <si>
    <t>Часовой пояс UTC +5 (GMT +5), Уральск (Казахстан)</t>
  </si>
  <si>
    <t>ISF EUROPEAN STREETLIFTING CHAMPIONSHIP                                                                                             DECEMBER 12, 2021     |     Oral, Kazakhstan</t>
  </si>
  <si>
    <t>Time zone UTC +5 (GMT +5), Oral (Kazakhstan)</t>
  </si>
  <si>
    <t>ISF ЧЕМПИОНАТ ЕВРОПЫ ПО СТРИТЛИФТИНГУ                                                                                             12 ДЕКАБРЯ, 2021     |     Уральск, Казахстан</t>
  </si>
  <si>
    <t>НАЧАЛО СОРЕВНОВАНИЙ</t>
  </si>
  <si>
    <t>ПОДТЯГИВАНИЯ КЛАССИЧЕСКИЕ</t>
  </si>
  <si>
    <t>КЛАССИЧЕСКИЙ СТРИТЛИФТИНГ (1ое упражнение)</t>
  </si>
  <si>
    <t>КЛАССИЧЕСКИЙ СТРИТЛИФТИНГ (2ое упражнение)</t>
  </si>
  <si>
    <t>ОТЖИМАНИЯ НА БРУСЬЯХ КЛАССИЧЕСКИЕ</t>
  </si>
  <si>
    <t>МНОГОПОВТОРНЫЙ СТРИТЛИФТИНГ (1ое упражнение)</t>
  </si>
  <si>
    <t>ПОДТЯГИВАНИЯ МНОГОПОВТОРНЫЕ</t>
  </si>
  <si>
    <t xml:space="preserve">ПЕРВОЕ НАГРАЖДЕНИЕ </t>
  </si>
  <si>
    <t xml:space="preserve">ВТОРОЕ НАГРАЖДЕНИЕ </t>
  </si>
  <si>
    <t>ОТЖИМАНИЯ НА БРУСЬЯХ МНОГОПОВТОРНЫЕ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</si>
</sst>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400]h:mm:ss\ AM/PM"/>
    <numFmt numFmtId="165" formatCode="h:mm;@"/>
    <numFmt numFmtId="166" formatCode="0.0"/>
  </numFmts>
  <fonts count="16" x14ac:knownFonts="1">
    <font>
      <sz val="11"/>
      <color theme="1"/>
      <name val="Calibri"/>
      <family val="2"/>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36"/>
      <color theme="1"/>
      <name val="Calibri"/>
      <family val="2"/>
      <charset val="204"/>
      <scheme val="minor"/>
    </font>
    <font>
      <b/>
      <sz val="28"/>
      <color theme="1"/>
      <name val="Calibri"/>
      <family val="2"/>
      <charset val="204"/>
      <scheme val="minor"/>
    </font>
    <font>
      <b/>
      <sz val="11"/>
      <color rgb="FFFF0000"/>
      <name val="Calibri"/>
      <family val="2"/>
      <charset val="204"/>
      <scheme val="minor"/>
    </font>
    <font>
      <b/>
      <sz val="20"/>
      <color theme="1"/>
      <name val="Calibri"/>
      <family val="2"/>
      <charset val="204"/>
      <scheme val="minor"/>
    </font>
    <font>
      <b/>
      <sz val="16"/>
      <color theme="0"/>
      <name val="Calibri"/>
      <family val="2"/>
      <charset val="204"/>
      <scheme val="minor"/>
    </font>
    <font>
      <sz val="22"/>
      <color theme="1"/>
      <name val="Calibri"/>
      <family val="2"/>
      <charset val="204"/>
      <scheme val="minor"/>
    </font>
    <font>
      <sz val="28"/>
      <color theme="1"/>
      <name val="Calibri"/>
      <family val="2"/>
      <charset val="204"/>
      <scheme val="minor"/>
    </font>
    <font>
      <sz val="72"/>
      <color theme="1"/>
      <name val="Calibri"/>
      <family val="2"/>
      <charset val="204"/>
      <scheme val="minor"/>
    </font>
    <font>
      <sz val="14"/>
      <color theme="1"/>
      <name val="Calibri"/>
      <family val="2"/>
      <charset val="204"/>
      <scheme val="minor"/>
    </font>
    <font>
      <sz val="14"/>
      <color rgb="FFFF0000"/>
      <name val="Calibri"/>
      <family val="2"/>
      <charset val="204"/>
      <scheme val="minor"/>
    </font>
    <font>
      <b/>
      <sz val="12"/>
      <name val="Calibri"/>
      <family val="2"/>
      <charset val="204"/>
      <scheme val="minor"/>
    </font>
    <font>
      <b/>
      <sz val="19"/>
      <color theme="1"/>
      <name val="Calibri"/>
      <family val="2"/>
      <charset val="204"/>
      <scheme val="minor"/>
    </font>
  </fonts>
  <fills count="8">
    <fill>
      <patternFill patternType="none"/>
    </fill>
    <fill>
      <patternFill patternType="gray125"/>
    </fill>
    <fill>
      <patternFill patternType="solid">
        <fgColor theme="2" tint="-9.9978637043366805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165" fontId="0" fillId="0" borderId="0" xfId="0" applyNumberFormat="1"/>
    <xf numFmtId="165" fontId="0" fillId="0" borderId="0" xfId="0" applyNumberFormat="1" applyAlignment="1">
      <alignment horizontal="center"/>
    </xf>
    <xf numFmtId="0" fontId="3" fillId="0" borderId="0" xfId="0" applyFont="1"/>
    <xf numFmtId="0" fontId="4" fillId="0" borderId="0" xfId="0" applyFont="1" applyAlignment="1">
      <alignment horizontal="center" vertical="center"/>
    </xf>
    <xf numFmtId="0" fontId="5" fillId="6" borderId="0" xfId="0" applyFont="1" applyFill="1" applyAlignment="1" applyProtection="1">
      <alignment horizontal="center" vertical="center"/>
    </xf>
    <xf numFmtId="0" fontId="0" fillId="0" borderId="0" xfId="0" applyAlignment="1">
      <alignment wrapText="1"/>
    </xf>
    <xf numFmtId="0" fontId="1" fillId="6" borderId="19" xfId="0" applyFont="1" applyFill="1" applyBorder="1" applyAlignment="1" applyProtection="1">
      <alignment horizontal="left"/>
    </xf>
    <xf numFmtId="0" fontId="3" fillId="6" borderId="20" xfId="0" applyFont="1" applyFill="1" applyBorder="1" applyAlignment="1" applyProtection="1">
      <alignment horizontal="center"/>
    </xf>
    <xf numFmtId="0" fontId="3" fillId="0" borderId="21" xfId="0" applyFont="1" applyBorder="1" applyAlignment="1" applyProtection="1">
      <alignment horizontal="left"/>
    </xf>
    <xf numFmtId="0" fontId="3" fillId="0" borderId="23" xfId="0" applyFont="1" applyBorder="1" applyAlignment="1" applyProtection="1">
      <alignment horizontal="left"/>
    </xf>
    <xf numFmtId="0" fontId="5" fillId="6" borderId="8" xfId="0" applyFont="1" applyFill="1" applyBorder="1" applyAlignment="1" applyProtection="1">
      <alignment horizontal="center" vertical="center"/>
    </xf>
    <xf numFmtId="0" fontId="6" fillId="0" borderId="21" xfId="0" applyFont="1" applyFill="1" applyBorder="1" applyAlignment="1" applyProtection="1">
      <alignment horizontal="center" wrapText="1"/>
    </xf>
    <xf numFmtId="0" fontId="6" fillId="0" borderId="1" xfId="0" applyFont="1" applyFill="1" applyBorder="1" applyAlignment="1" applyProtection="1">
      <alignment horizontal="center"/>
    </xf>
    <xf numFmtId="0" fontId="1" fillId="0" borderId="0" xfId="0" applyFont="1" applyProtection="1"/>
    <xf numFmtId="0" fontId="7" fillId="0" borderId="0" xfId="0" applyFont="1" applyFill="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9" fillId="0" borderId="16" xfId="0" applyFont="1" applyBorder="1" applyAlignment="1" applyProtection="1">
      <alignment horizontal="right" vertical="center"/>
    </xf>
    <xf numFmtId="0" fontId="9" fillId="0" borderId="17" xfId="0" applyFont="1" applyBorder="1" applyAlignment="1" applyProtection="1">
      <alignment horizontal="right" vertical="center"/>
    </xf>
    <xf numFmtId="20" fontId="10" fillId="4" borderId="17" xfId="0" applyNumberFormat="1" applyFont="1" applyFill="1" applyBorder="1" applyAlignment="1" applyProtection="1">
      <alignment horizontal="center" vertical="center"/>
      <protection locked="0"/>
    </xf>
    <xf numFmtId="0" fontId="10" fillId="4" borderId="18" xfId="0" applyFont="1" applyFill="1" applyBorder="1" applyAlignment="1" applyProtection="1">
      <alignment horizontal="center" vertical="center"/>
      <protection locked="0"/>
    </xf>
    <xf numFmtId="0" fontId="9" fillId="0" borderId="2" xfId="0" applyFont="1" applyBorder="1" applyAlignment="1" applyProtection="1">
      <alignment horizontal="right" vertical="center"/>
    </xf>
    <xf numFmtId="0" fontId="9" fillId="0" borderId="11" xfId="0" applyFont="1" applyBorder="1" applyAlignment="1" applyProtection="1">
      <alignment horizontal="right" vertical="center"/>
    </xf>
    <xf numFmtId="0" fontId="10" fillId="4" borderId="14"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9" fillId="0" borderId="5" xfId="0" applyFont="1" applyBorder="1" applyAlignment="1" applyProtection="1">
      <alignment horizontal="right" vertical="center"/>
    </xf>
    <xf numFmtId="0" fontId="9" fillId="0" borderId="12" xfId="0" applyFont="1" applyBorder="1" applyAlignment="1" applyProtection="1">
      <alignment horizontal="right" vertical="center"/>
    </xf>
    <xf numFmtId="0" fontId="10" fillId="4" borderId="1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9" fillId="0" borderId="7" xfId="0" applyFont="1" applyBorder="1" applyAlignment="1" applyProtection="1">
      <alignment horizontal="right" vertical="center"/>
    </xf>
    <xf numFmtId="0" fontId="9" fillId="0" borderId="13" xfId="0" applyFont="1" applyBorder="1" applyAlignment="1" applyProtection="1">
      <alignment horizontal="right" vertical="center"/>
    </xf>
    <xf numFmtId="0" fontId="10" fillId="4" borderId="15"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1" fillId="0" borderId="3" xfId="0" applyFont="1" applyBorder="1" applyAlignment="1" applyProtection="1">
      <alignment horizontal="center" vertical="center"/>
    </xf>
    <xf numFmtId="0" fontId="1" fillId="0" borderId="0" xfId="0" applyFont="1"/>
    <xf numFmtId="0" fontId="11"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2" fillId="4" borderId="22" xfId="0" applyFont="1" applyFill="1" applyBorder="1" applyAlignment="1" applyProtection="1">
      <alignment horizontal="center"/>
      <protection locked="0"/>
    </xf>
    <xf numFmtId="46" fontId="2" fillId="0" borderId="21" xfId="0" applyNumberFormat="1" applyFont="1" applyFill="1" applyBorder="1" applyAlignment="1" applyProtection="1">
      <alignment horizontal="center"/>
    </xf>
    <xf numFmtId="46" fontId="2" fillId="0" borderId="1" xfId="0" applyNumberFormat="1" applyFont="1" applyFill="1" applyBorder="1" applyProtection="1"/>
    <xf numFmtId="0" fontId="12" fillId="4" borderId="24" xfId="0" applyFont="1" applyFill="1" applyBorder="1" applyAlignment="1" applyProtection="1">
      <alignment horizontal="center"/>
      <protection locked="0"/>
    </xf>
    <xf numFmtId="0" fontId="2" fillId="0" borderId="1" xfId="0" applyFont="1" applyBorder="1" applyAlignment="1" applyProtection="1">
      <alignment horizontal="left"/>
    </xf>
    <xf numFmtId="0" fontId="13" fillId="0" borderId="1" xfId="0" applyFont="1" applyFill="1" applyBorder="1" applyAlignment="1" applyProtection="1">
      <alignment horizontal="center"/>
    </xf>
    <xf numFmtId="46" fontId="2" fillId="0" borderId="1" xfId="0" applyNumberFormat="1" applyFont="1" applyFill="1" applyBorder="1" applyAlignment="1" applyProtection="1">
      <alignment horizontal="center"/>
    </xf>
    <xf numFmtId="0" fontId="2" fillId="0" borderId="1" xfId="0" applyFont="1" applyFill="1" applyBorder="1" applyAlignment="1" applyProtection="1">
      <alignment horizontal="left"/>
    </xf>
    <xf numFmtId="166" fontId="2" fillId="0" borderId="1" xfId="0" applyNumberFormat="1" applyFont="1" applyFill="1" applyBorder="1" applyAlignment="1" applyProtection="1">
      <alignment horizontal="center"/>
    </xf>
    <xf numFmtId="0" fontId="2" fillId="0" borderId="1" xfId="0" applyFont="1" applyFill="1" applyBorder="1" applyAlignment="1" applyProtection="1">
      <alignment horizontal="right"/>
    </xf>
    <xf numFmtId="164" fontId="2" fillId="0" borderId="1" xfId="0" applyNumberFormat="1" applyFont="1" applyFill="1" applyBorder="1" applyAlignment="1" applyProtection="1">
      <alignment horizontal="right"/>
    </xf>
    <xf numFmtId="164" fontId="1" fillId="0" borderId="0" xfId="0" applyNumberFormat="1" applyFont="1" applyProtection="1"/>
    <xf numFmtId="0" fontId="14" fillId="7" borderId="2" xfId="0" applyFont="1" applyFill="1" applyBorder="1" applyAlignment="1" applyProtection="1">
      <alignment horizontal="center" vertical="center" wrapText="1"/>
    </xf>
    <xf numFmtId="0" fontId="14" fillId="7" borderId="3"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xf>
    <xf numFmtId="0" fontId="14" fillId="7" borderId="5"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6" xfId="0" applyFont="1" applyFill="1" applyBorder="1" applyAlignment="1" applyProtection="1">
      <alignment horizontal="center" vertical="center" wrapText="1"/>
    </xf>
    <xf numFmtId="0" fontId="1" fillId="0" borderId="5" xfId="0" applyFont="1" applyBorder="1" applyAlignment="1">
      <alignment horizontal="left" vertical="center" wrapText="1" indent="2"/>
    </xf>
    <xf numFmtId="0" fontId="1" fillId="0" borderId="0" xfId="0" applyFont="1" applyBorder="1" applyAlignment="1">
      <alignment horizontal="left" vertical="center" wrapText="1" indent="2"/>
    </xf>
    <xf numFmtId="0" fontId="1" fillId="0" borderId="6" xfId="0" applyFont="1" applyBorder="1" applyAlignment="1">
      <alignment horizontal="left" vertical="center" wrapText="1" indent="2"/>
    </xf>
    <xf numFmtId="0" fontId="1" fillId="0" borderId="7" xfId="0" applyFont="1" applyBorder="1" applyAlignment="1">
      <alignment horizontal="left" vertical="center" wrapText="1" indent="2"/>
    </xf>
    <xf numFmtId="0" fontId="1" fillId="0" borderId="8" xfId="0" applyFont="1" applyBorder="1" applyAlignment="1">
      <alignment horizontal="left" vertical="center" wrapText="1" indent="2"/>
    </xf>
    <xf numFmtId="0" fontId="1" fillId="0" borderId="9" xfId="0" applyFont="1" applyBorder="1" applyAlignment="1">
      <alignment horizontal="left" vertical="center" wrapText="1" indent="2"/>
    </xf>
    <xf numFmtId="0" fontId="7" fillId="2" borderId="2" xfId="0" applyFont="1" applyFill="1" applyBorder="1" applyAlignment="1" applyProtection="1">
      <alignment horizontal="right" vertical="center"/>
    </xf>
    <xf numFmtId="0" fontId="7" fillId="2" borderId="3" xfId="0" applyFont="1" applyFill="1" applyBorder="1" applyAlignment="1" applyProtection="1">
      <alignment horizontal="right" vertical="center"/>
    </xf>
    <xf numFmtId="0" fontId="7" fillId="2" borderId="5"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7" fillId="5" borderId="2" xfId="0" applyFont="1" applyFill="1" applyBorder="1" applyAlignment="1" applyProtection="1">
      <alignment horizontal="right" vertical="center"/>
    </xf>
    <xf numFmtId="0" fontId="7" fillId="5" borderId="3" xfId="0" applyFont="1" applyFill="1" applyBorder="1" applyAlignment="1" applyProtection="1">
      <alignment horizontal="right" vertical="center"/>
    </xf>
    <xf numFmtId="0" fontId="7" fillId="5" borderId="5" xfId="0" applyFont="1" applyFill="1" applyBorder="1" applyAlignment="1" applyProtection="1">
      <alignment horizontal="right" vertical="center"/>
    </xf>
    <xf numFmtId="0" fontId="7" fillId="5" borderId="0" xfId="0" applyFont="1" applyFill="1" applyBorder="1" applyAlignment="1" applyProtection="1">
      <alignment horizontal="right" vertical="center"/>
    </xf>
    <xf numFmtId="0" fontId="7" fillId="5" borderId="7" xfId="0" applyFont="1" applyFill="1" applyBorder="1" applyAlignment="1" applyProtection="1">
      <alignment horizontal="right" vertical="center"/>
    </xf>
    <xf numFmtId="0" fontId="7" fillId="5" borderId="8" xfId="0" applyFont="1" applyFill="1" applyBorder="1" applyAlignment="1" applyProtection="1">
      <alignment horizontal="right" vertical="center"/>
    </xf>
    <xf numFmtId="165" fontId="4" fillId="0" borderId="3" xfId="0" applyNumberFormat="1"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165" fontId="4" fillId="5" borderId="3" xfId="0" applyNumberFormat="1"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165" fontId="4" fillId="0" borderId="3"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7" fillId="0" borderId="2" xfId="0" applyFont="1" applyBorder="1" applyAlignment="1" applyProtection="1">
      <alignment horizontal="left" vertical="center" indent="2"/>
    </xf>
    <xf numFmtId="0" fontId="7" fillId="0" borderId="3" xfId="0" applyFont="1" applyBorder="1" applyAlignment="1" applyProtection="1">
      <alignment horizontal="left" vertical="center" indent="2"/>
    </xf>
    <xf numFmtId="0" fontId="7" fillId="0" borderId="5" xfId="0" applyFont="1" applyBorder="1" applyAlignment="1" applyProtection="1">
      <alignment horizontal="left" vertical="center" indent="2"/>
    </xf>
    <xf numFmtId="0" fontId="7" fillId="0" borderId="0" xfId="0" applyFont="1" applyBorder="1" applyAlignment="1" applyProtection="1">
      <alignment horizontal="left" vertical="center" indent="2"/>
    </xf>
    <xf numFmtId="0" fontId="7" fillId="0" borderId="7" xfId="0" applyFont="1" applyBorder="1" applyAlignment="1" applyProtection="1">
      <alignment horizontal="left" vertical="center" indent="2"/>
    </xf>
    <xf numFmtId="0" fontId="7" fillId="0" borderId="8" xfId="0" applyFont="1" applyBorder="1" applyAlignment="1" applyProtection="1">
      <alignment horizontal="left" vertical="center" indent="2"/>
    </xf>
    <xf numFmtId="0" fontId="7" fillId="0" borderId="2" xfId="0" applyFont="1" applyFill="1" applyBorder="1" applyAlignment="1" applyProtection="1">
      <alignment horizontal="left" vertical="center" indent="2"/>
    </xf>
    <xf numFmtId="0" fontId="7" fillId="0" borderId="3" xfId="0" applyFont="1" applyFill="1" applyBorder="1" applyAlignment="1" applyProtection="1">
      <alignment horizontal="left" vertical="center" indent="2"/>
    </xf>
    <xf numFmtId="0" fontId="7" fillId="0" borderId="5" xfId="0" applyFont="1" applyFill="1" applyBorder="1" applyAlignment="1" applyProtection="1">
      <alignment horizontal="left" vertical="center" indent="2"/>
    </xf>
    <xf numFmtId="0" fontId="7" fillId="0" borderId="0" xfId="0" applyFont="1" applyFill="1" applyBorder="1" applyAlignment="1" applyProtection="1">
      <alignment horizontal="left" vertical="center" indent="2"/>
    </xf>
    <xf numFmtId="0" fontId="7" fillId="0" borderId="7" xfId="0" applyFont="1" applyFill="1" applyBorder="1" applyAlignment="1" applyProtection="1">
      <alignment horizontal="left" vertical="center" indent="2"/>
    </xf>
    <xf numFmtId="0" fontId="7" fillId="0" borderId="8" xfId="0" applyFont="1" applyFill="1" applyBorder="1" applyAlignment="1" applyProtection="1">
      <alignment horizontal="left" vertical="center" indent="2"/>
    </xf>
    <xf numFmtId="0" fontId="15" fillId="0" borderId="2" xfId="0" applyFont="1" applyBorder="1" applyAlignment="1" applyProtection="1">
      <alignment horizontal="left" vertical="center" indent="1"/>
    </xf>
    <xf numFmtId="0" fontId="15" fillId="0" borderId="3" xfId="0" applyFont="1" applyBorder="1" applyAlignment="1" applyProtection="1">
      <alignment horizontal="left" vertical="center" indent="1"/>
    </xf>
    <xf numFmtId="0" fontId="15" fillId="0" borderId="5" xfId="0" applyFont="1" applyBorder="1" applyAlignment="1" applyProtection="1">
      <alignment horizontal="left" vertical="center" indent="1"/>
    </xf>
    <xf numFmtId="0" fontId="15" fillId="0" borderId="0" xfId="0" applyFont="1" applyBorder="1" applyAlignment="1" applyProtection="1">
      <alignment horizontal="left" vertical="center" indent="1"/>
    </xf>
    <xf numFmtId="0" fontId="15" fillId="0" borderId="7" xfId="0" applyFont="1" applyBorder="1" applyAlignment="1" applyProtection="1">
      <alignment horizontal="left" vertical="center" indent="1"/>
    </xf>
    <xf numFmtId="0" fontId="15" fillId="0" borderId="8" xfId="0" applyFont="1" applyBorder="1" applyAlignment="1" applyProtection="1">
      <alignment horizontal="left" vertical="center" inden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019D9-DF38-4EF8-8672-45D5C2E0B1EE}">
  <sheetPr>
    <pageSetUpPr fitToPage="1"/>
  </sheetPr>
  <dimension ref="A1:R50"/>
  <sheetViews>
    <sheetView tabSelected="1" zoomScale="70" zoomScaleNormal="70" zoomScalePageLayoutView="70" workbookViewId="0">
      <selection activeCell="P12" sqref="P12"/>
    </sheetView>
  </sheetViews>
  <sheetFormatPr defaultRowHeight="14.4" x14ac:dyDescent="0.3"/>
  <cols>
    <col min="1" max="1" width="42.6640625" customWidth="1"/>
    <col min="5" max="5" width="10.88671875" customWidth="1"/>
    <col min="12" max="12" width="14.6640625" customWidth="1"/>
    <col min="15" max="15" width="52.44140625" customWidth="1"/>
    <col min="16" max="16" width="13.33203125" customWidth="1"/>
    <col min="17" max="17" width="12.77734375" customWidth="1"/>
    <col min="18" max="18" width="12.44140625" customWidth="1"/>
  </cols>
  <sheetData>
    <row r="1" spans="1:18" ht="14.4" customHeight="1" x14ac:dyDescent="0.3">
      <c r="A1" s="4" t="s">
        <v>28</v>
      </c>
      <c r="B1" s="4"/>
      <c r="C1" s="4"/>
      <c r="D1" s="4"/>
      <c r="E1" s="4"/>
      <c r="F1" s="4"/>
      <c r="G1" s="4"/>
      <c r="H1" s="4"/>
      <c r="I1" s="4"/>
      <c r="J1" s="4"/>
      <c r="K1" s="4"/>
      <c r="L1" s="4"/>
      <c r="M1" s="14"/>
      <c r="N1" s="14"/>
      <c r="O1" s="14"/>
      <c r="P1" s="14"/>
      <c r="Q1" s="14"/>
      <c r="R1" s="14"/>
    </row>
    <row r="2" spans="1:18" ht="14.4" customHeight="1" x14ac:dyDescent="0.3">
      <c r="A2" s="4"/>
      <c r="B2" s="4"/>
      <c r="C2" s="4"/>
      <c r="D2" s="4"/>
      <c r="E2" s="4"/>
      <c r="F2" s="4"/>
      <c r="G2" s="4"/>
      <c r="H2" s="4"/>
      <c r="I2" s="4"/>
      <c r="J2" s="4"/>
      <c r="K2" s="4"/>
      <c r="L2" s="4"/>
      <c r="M2" s="14"/>
      <c r="N2" s="14"/>
      <c r="O2" s="14"/>
      <c r="P2" s="14"/>
      <c r="Q2" s="14"/>
      <c r="R2" s="14"/>
    </row>
    <row r="3" spans="1:18" ht="14.4" customHeight="1" x14ac:dyDescent="0.3">
      <c r="A3" s="15" t="s">
        <v>51</v>
      </c>
      <c r="B3" s="15"/>
      <c r="C3" s="15"/>
      <c r="D3" s="15"/>
      <c r="E3" s="15"/>
      <c r="F3" s="15"/>
      <c r="G3" s="15"/>
      <c r="H3" s="15"/>
      <c r="I3" s="15"/>
      <c r="J3" s="15"/>
      <c r="K3" s="15"/>
      <c r="L3" s="15"/>
      <c r="M3" s="14"/>
      <c r="N3" s="14"/>
      <c r="O3" s="14"/>
      <c r="P3" s="14"/>
      <c r="Q3" s="14"/>
      <c r="R3" s="14"/>
    </row>
    <row r="4" spans="1:18" ht="21" customHeight="1" x14ac:dyDescent="0.3">
      <c r="A4" s="15"/>
      <c r="B4" s="15"/>
      <c r="C4" s="15"/>
      <c r="D4" s="15"/>
      <c r="E4" s="15"/>
      <c r="F4" s="15"/>
      <c r="G4" s="15"/>
      <c r="H4" s="15"/>
      <c r="I4" s="15"/>
      <c r="J4" s="15"/>
      <c r="K4" s="15"/>
      <c r="L4" s="15"/>
      <c r="M4" s="14"/>
      <c r="N4" s="14"/>
      <c r="O4" s="5" t="s">
        <v>15</v>
      </c>
      <c r="P4" s="5"/>
      <c r="Q4" s="5"/>
      <c r="R4" s="5"/>
    </row>
    <row r="5" spans="1:18" ht="21" customHeight="1" thickBot="1" x14ac:dyDescent="0.35">
      <c r="A5" s="15"/>
      <c r="B5" s="15"/>
      <c r="C5" s="15"/>
      <c r="D5" s="15"/>
      <c r="E5" s="15"/>
      <c r="F5" s="15"/>
      <c r="G5" s="15"/>
      <c r="H5" s="15"/>
      <c r="I5" s="15"/>
      <c r="J5" s="15"/>
      <c r="K5" s="15"/>
      <c r="L5" s="15"/>
      <c r="M5" s="14"/>
      <c r="N5" s="14"/>
      <c r="O5" s="11"/>
      <c r="P5" s="11"/>
      <c r="Q5" s="11"/>
      <c r="R5" s="11"/>
    </row>
    <row r="6" spans="1:18" ht="28.8" customHeight="1" thickBot="1" x14ac:dyDescent="0.35">
      <c r="A6" s="16" t="s">
        <v>52</v>
      </c>
      <c r="B6" s="16"/>
      <c r="C6" s="16"/>
      <c r="D6" s="16"/>
      <c r="E6" s="16"/>
      <c r="F6" s="16"/>
      <c r="G6" s="16"/>
      <c r="H6" s="16"/>
      <c r="I6" s="16"/>
      <c r="J6" s="16"/>
      <c r="K6" s="16"/>
      <c r="L6" s="16"/>
      <c r="M6" s="14"/>
      <c r="N6" s="14"/>
      <c r="O6" s="17" t="s">
        <v>21</v>
      </c>
      <c r="P6" s="18"/>
      <c r="Q6" s="19">
        <v>0.39583333333333331</v>
      </c>
      <c r="R6" s="20"/>
    </row>
    <row r="7" spans="1:18" ht="15" customHeight="1" x14ac:dyDescent="0.3">
      <c r="A7" s="61" t="s">
        <v>4</v>
      </c>
      <c r="B7" s="62"/>
      <c r="C7" s="62"/>
      <c r="D7" s="62"/>
      <c r="E7" s="62"/>
      <c r="F7" s="71">
        <f>Q6</f>
        <v>0.39583333333333331</v>
      </c>
      <c r="G7" s="72"/>
      <c r="H7" s="72"/>
      <c r="I7" s="72"/>
      <c r="J7" s="72"/>
      <c r="K7" s="72"/>
      <c r="L7" s="73"/>
      <c r="M7" s="14"/>
      <c r="N7" s="14"/>
      <c r="O7" s="21" t="s">
        <v>16</v>
      </c>
      <c r="P7" s="22"/>
      <c r="Q7" s="23">
        <v>2</v>
      </c>
      <c r="R7" s="24"/>
    </row>
    <row r="8" spans="1:18" ht="15" customHeight="1" x14ac:dyDescent="0.3">
      <c r="A8" s="63"/>
      <c r="B8" s="64"/>
      <c r="C8" s="64"/>
      <c r="D8" s="64"/>
      <c r="E8" s="64"/>
      <c r="F8" s="74"/>
      <c r="G8" s="74"/>
      <c r="H8" s="74"/>
      <c r="I8" s="74"/>
      <c r="J8" s="74"/>
      <c r="K8" s="74"/>
      <c r="L8" s="75"/>
      <c r="M8" s="14"/>
      <c r="N8" s="14"/>
      <c r="O8" s="25"/>
      <c r="P8" s="26"/>
      <c r="Q8" s="27"/>
      <c r="R8" s="28"/>
    </row>
    <row r="9" spans="1:18" ht="15.75" customHeight="1" thickBot="1" x14ac:dyDescent="0.35">
      <c r="A9" s="63"/>
      <c r="B9" s="64"/>
      <c r="C9" s="64"/>
      <c r="D9" s="64"/>
      <c r="E9" s="64"/>
      <c r="F9" s="74"/>
      <c r="G9" s="74"/>
      <c r="H9" s="74"/>
      <c r="I9" s="74"/>
      <c r="J9" s="74"/>
      <c r="K9" s="74"/>
      <c r="L9" s="75"/>
      <c r="M9" s="14"/>
      <c r="N9" s="14"/>
      <c r="O9" s="29"/>
      <c r="P9" s="30"/>
      <c r="Q9" s="31"/>
      <c r="R9" s="32"/>
    </row>
    <row r="10" spans="1:18" ht="15" thickBot="1" x14ac:dyDescent="0.35">
      <c r="A10" s="92" t="s">
        <v>5</v>
      </c>
      <c r="B10" s="93"/>
      <c r="C10" s="93"/>
      <c r="D10" s="93"/>
      <c r="E10" s="93"/>
      <c r="F10" s="71">
        <f>F7</f>
        <v>0.39583333333333331</v>
      </c>
      <c r="G10" s="72"/>
      <c r="H10" s="72"/>
      <c r="I10" s="33" t="s">
        <v>1</v>
      </c>
      <c r="J10" s="71">
        <f>ROUNDUP((F7+R12)*24/0.16666667,0)/(24/0.16666667)</f>
        <v>0.42361111958333331</v>
      </c>
      <c r="K10" s="72"/>
      <c r="L10" s="73"/>
      <c r="M10" s="14"/>
      <c r="N10" s="14"/>
      <c r="O10" s="34"/>
      <c r="P10" s="34"/>
      <c r="Q10" s="34"/>
      <c r="R10" s="34"/>
    </row>
    <row r="11" spans="1:18" ht="14.4" customHeight="1" x14ac:dyDescent="0.3">
      <c r="A11" s="94"/>
      <c r="B11" s="95"/>
      <c r="C11" s="95"/>
      <c r="D11" s="95"/>
      <c r="E11" s="95"/>
      <c r="F11" s="74"/>
      <c r="G11" s="74"/>
      <c r="H11" s="74"/>
      <c r="I11" s="35"/>
      <c r="J11" s="74"/>
      <c r="K11" s="74"/>
      <c r="L11" s="75"/>
      <c r="M11" s="14"/>
      <c r="N11" s="14"/>
      <c r="O11" s="7" t="s">
        <v>22</v>
      </c>
      <c r="P11" s="8" t="s">
        <v>35</v>
      </c>
      <c r="Q11" s="12" t="s">
        <v>23</v>
      </c>
      <c r="R11" s="13" t="s">
        <v>24</v>
      </c>
    </row>
    <row r="12" spans="1:18" ht="15" customHeight="1" thickBot="1" x14ac:dyDescent="0.4">
      <c r="A12" s="96"/>
      <c r="B12" s="97"/>
      <c r="C12" s="97"/>
      <c r="D12" s="97"/>
      <c r="E12" s="97"/>
      <c r="F12" s="76"/>
      <c r="G12" s="76"/>
      <c r="H12" s="76"/>
      <c r="I12" s="36"/>
      <c r="J12" s="76"/>
      <c r="K12" s="76"/>
      <c r="L12" s="77"/>
      <c r="M12" s="14"/>
      <c r="N12" s="14"/>
      <c r="O12" s="9" t="s">
        <v>25</v>
      </c>
      <c r="P12" s="37">
        <v>14</v>
      </c>
      <c r="Q12" s="38">
        <v>3.1249999999999997E-3</v>
      </c>
      <c r="R12" s="39">
        <f>(P12*Q12)/помостов</f>
        <v>2.1874999999999999E-2</v>
      </c>
    </row>
    <row r="13" spans="1:18" ht="14.4" customHeight="1" x14ac:dyDescent="0.35">
      <c r="A13" s="92" t="s">
        <v>6</v>
      </c>
      <c r="B13" s="93"/>
      <c r="C13" s="93"/>
      <c r="D13" s="93"/>
      <c r="E13" s="93"/>
      <c r="F13" s="71">
        <f>J10+ENG!Q19</f>
        <v>0.42708334180555552</v>
      </c>
      <c r="G13" s="72"/>
      <c r="H13" s="72"/>
      <c r="I13" s="33" t="s">
        <v>1</v>
      </c>
      <c r="J13" s="71">
        <f>ROUNDUP((F13+R13)*24/0.16666667,0)/(24/0.16666667)</f>
        <v>0.46527778708333328</v>
      </c>
      <c r="K13" s="72"/>
      <c r="L13" s="73"/>
      <c r="M13" s="14"/>
      <c r="N13" s="14"/>
      <c r="O13" s="9" t="s">
        <v>6</v>
      </c>
      <c r="P13" s="37">
        <v>24</v>
      </c>
      <c r="Q13" s="38">
        <v>3.1249999999999997E-3</v>
      </c>
      <c r="R13" s="39">
        <f>(P13*Q13)/помостов</f>
        <v>3.7499999999999999E-2</v>
      </c>
    </row>
    <row r="14" spans="1:18" ht="14.4" customHeight="1" x14ac:dyDescent="0.35">
      <c r="A14" s="94"/>
      <c r="B14" s="95"/>
      <c r="C14" s="95"/>
      <c r="D14" s="95"/>
      <c r="E14" s="95"/>
      <c r="F14" s="74"/>
      <c r="G14" s="74"/>
      <c r="H14" s="74"/>
      <c r="I14" s="35"/>
      <c r="J14" s="74"/>
      <c r="K14" s="74"/>
      <c r="L14" s="75"/>
      <c r="M14" s="14"/>
      <c r="N14" s="14"/>
      <c r="O14" s="9" t="s">
        <v>8</v>
      </c>
      <c r="P14" s="37">
        <v>22</v>
      </c>
      <c r="Q14" s="38">
        <v>3.1249999999999997E-3</v>
      </c>
      <c r="R14" s="39">
        <f>(P14*Q14)/помостов</f>
        <v>3.4374999999999996E-2</v>
      </c>
    </row>
    <row r="15" spans="1:18" ht="15" customHeight="1" thickBot="1" x14ac:dyDescent="0.4">
      <c r="A15" s="96"/>
      <c r="B15" s="97"/>
      <c r="C15" s="97"/>
      <c r="D15" s="97"/>
      <c r="E15" s="97"/>
      <c r="F15" s="76"/>
      <c r="G15" s="76"/>
      <c r="H15" s="76"/>
      <c r="I15" s="36"/>
      <c r="J15" s="76"/>
      <c r="K15" s="76"/>
      <c r="L15" s="77"/>
      <c r="M15" s="14"/>
      <c r="N15" s="14"/>
      <c r="O15" s="9" t="s">
        <v>26</v>
      </c>
      <c r="P15" s="37">
        <v>13</v>
      </c>
      <c r="Q15" s="38">
        <v>1.3888888888888889E-3</v>
      </c>
      <c r="R15" s="39">
        <f t="shared" ref="R12:R18" si="0">(P15*Q15)/помостов</f>
        <v>9.0277777777777787E-3</v>
      </c>
    </row>
    <row r="16" spans="1:18" ht="14.4" customHeight="1" x14ac:dyDescent="0.35">
      <c r="A16" s="92" t="s">
        <v>7</v>
      </c>
      <c r="B16" s="93"/>
      <c r="C16" s="93"/>
      <c r="D16" s="93"/>
      <c r="E16" s="93"/>
      <c r="F16" s="71">
        <f>J13+Q20</f>
        <v>0.47569445374999997</v>
      </c>
      <c r="G16" s="72"/>
      <c r="H16" s="72"/>
      <c r="I16" s="33" t="s">
        <v>1</v>
      </c>
      <c r="J16" s="71">
        <f>ROUNDUP((F16+R12)*24/0.16666667,0)/(24/0.16666667)</f>
        <v>0.50000000999999994</v>
      </c>
      <c r="K16" s="72"/>
      <c r="L16" s="73"/>
      <c r="M16" s="14"/>
      <c r="N16" s="14"/>
      <c r="O16" s="9" t="s">
        <v>12</v>
      </c>
      <c r="P16" s="37">
        <v>25</v>
      </c>
      <c r="Q16" s="38">
        <v>1.3888888888888889E-3</v>
      </c>
      <c r="R16" s="39">
        <f t="shared" si="0"/>
        <v>1.7361111111111112E-2</v>
      </c>
    </row>
    <row r="17" spans="1:18" ht="14.4" customHeight="1" thickBot="1" x14ac:dyDescent="0.4">
      <c r="A17" s="94"/>
      <c r="B17" s="95"/>
      <c r="C17" s="95"/>
      <c r="D17" s="95"/>
      <c r="E17" s="95"/>
      <c r="F17" s="74"/>
      <c r="G17" s="74"/>
      <c r="H17" s="74"/>
      <c r="I17" s="35"/>
      <c r="J17" s="74"/>
      <c r="K17" s="74"/>
      <c r="L17" s="75"/>
      <c r="M17" s="14"/>
      <c r="N17" s="14"/>
      <c r="O17" s="10" t="s">
        <v>13</v>
      </c>
      <c r="P17" s="40">
        <v>16</v>
      </c>
      <c r="Q17" s="38">
        <v>1.3888888888888889E-3</v>
      </c>
      <c r="R17" s="39">
        <f>(P17*Q17)/помостов</f>
        <v>1.1111111111111112E-2</v>
      </c>
    </row>
    <row r="18" spans="1:18" ht="15" customHeight="1" thickBot="1" x14ac:dyDescent="0.35">
      <c r="A18" s="96"/>
      <c r="B18" s="97"/>
      <c r="C18" s="97"/>
      <c r="D18" s="97"/>
      <c r="E18" s="97"/>
      <c r="F18" s="76"/>
      <c r="G18" s="76"/>
      <c r="H18" s="76"/>
      <c r="I18" s="36"/>
      <c r="J18" s="76"/>
      <c r="K18" s="76"/>
      <c r="L18" s="77"/>
      <c r="M18" s="14"/>
      <c r="N18" s="14"/>
      <c r="O18" s="34"/>
      <c r="P18" s="34"/>
      <c r="Q18" s="34"/>
      <c r="R18" s="34"/>
    </row>
    <row r="19" spans="1:18" ht="14.4" customHeight="1" x14ac:dyDescent="0.35">
      <c r="A19" s="92" t="s">
        <v>8</v>
      </c>
      <c r="B19" s="93"/>
      <c r="C19" s="93"/>
      <c r="D19" s="93"/>
      <c r="E19" s="93"/>
      <c r="F19" s="71">
        <f>J16+Q19</f>
        <v>0.50347223222222215</v>
      </c>
      <c r="G19" s="72"/>
      <c r="H19" s="72"/>
      <c r="I19" s="33" t="s">
        <v>1</v>
      </c>
      <c r="J19" s="71">
        <f>ROUNDUP((F19+R14)*24/0.16666667,0)/(24/0.16666667)</f>
        <v>0.54166667749999997</v>
      </c>
      <c r="K19" s="72"/>
      <c r="L19" s="73"/>
      <c r="M19" s="14"/>
      <c r="N19" s="14"/>
      <c r="O19" s="41" t="s">
        <v>17</v>
      </c>
      <c r="P19" s="42"/>
      <c r="Q19" s="43">
        <v>3.472222222222222E-3</v>
      </c>
      <c r="R19" s="39">
        <f>Q19+P19</f>
        <v>3.472222222222222E-3</v>
      </c>
    </row>
    <row r="20" spans="1:18" ht="14.4" customHeight="1" x14ac:dyDescent="0.35">
      <c r="A20" s="94"/>
      <c r="B20" s="95"/>
      <c r="C20" s="95"/>
      <c r="D20" s="95"/>
      <c r="E20" s="95"/>
      <c r="F20" s="74"/>
      <c r="G20" s="74"/>
      <c r="H20" s="74"/>
      <c r="I20" s="35"/>
      <c r="J20" s="74"/>
      <c r="K20" s="74"/>
      <c r="L20" s="75"/>
      <c r="M20" s="14"/>
      <c r="N20" s="14"/>
      <c r="O20" s="44" t="s">
        <v>18</v>
      </c>
      <c r="P20" s="42"/>
      <c r="Q20" s="43">
        <v>1.0416666666666666E-2</v>
      </c>
      <c r="R20" s="39">
        <f>Q20+P20</f>
        <v>1.0416666666666666E-2</v>
      </c>
    </row>
    <row r="21" spans="1:18" ht="15" customHeight="1" thickBot="1" x14ac:dyDescent="0.4">
      <c r="A21" s="96"/>
      <c r="B21" s="97"/>
      <c r="C21" s="97"/>
      <c r="D21" s="97"/>
      <c r="E21" s="97"/>
      <c r="F21" s="76"/>
      <c r="G21" s="76"/>
      <c r="H21" s="76"/>
      <c r="I21" s="36"/>
      <c r="J21" s="76"/>
      <c r="K21" s="76"/>
      <c r="L21" s="77"/>
      <c r="M21" s="14"/>
      <c r="N21" s="14"/>
      <c r="O21" s="44" t="s">
        <v>19</v>
      </c>
      <c r="P21" s="42"/>
      <c r="Q21" s="43">
        <v>1.3888888888888888E-2</v>
      </c>
      <c r="R21" s="39">
        <f>Q21+P21</f>
        <v>1.3888888888888888E-2</v>
      </c>
    </row>
    <row r="22" spans="1:18" x14ac:dyDescent="0.3">
      <c r="A22" s="65" t="s">
        <v>9</v>
      </c>
      <c r="B22" s="66"/>
      <c r="C22" s="66"/>
      <c r="D22" s="66"/>
      <c r="E22" s="66"/>
      <c r="F22" s="78">
        <f>J19+R21</f>
        <v>0.55555556638888881</v>
      </c>
      <c r="G22" s="79"/>
      <c r="H22" s="79"/>
      <c r="I22" s="79"/>
      <c r="J22" s="79"/>
      <c r="K22" s="79"/>
      <c r="L22" s="80"/>
      <c r="M22" s="14"/>
      <c r="N22" s="14"/>
      <c r="O22" s="44" t="s">
        <v>20</v>
      </c>
      <c r="P22" s="45">
        <f>SUM(P12:P17)/3</f>
        <v>38</v>
      </c>
      <c r="Q22" s="43">
        <v>6.9444444444444447E-4</v>
      </c>
      <c r="R22" s="39">
        <f>ROUNDUP((P22*Q22+R23)*24/0.0833333333,0)/(24/0.0833333333)</f>
        <v>3.4722222208333341E-2</v>
      </c>
    </row>
    <row r="23" spans="1:18" x14ac:dyDescent="0.3">
      <c r="A23" s="67"/>
      <c r="B23" s="68"/>
      <c r="C23" s="68"/>
      <c r="D23" s="68"/>
      <c r="E23" s="68"/>
      <c r="F23" s="81"/>
      <c r="G23" s="81"/>
      <c r="H23" s="81"/>
      <c r="I23" s="81"/>
      <c r="J23" s="81"/>
      <c r="K23" s="81"/>
      <c r="L23" s="82"/>
      <c r="M23" s="14"/>
      <c r="N23" s="14"/>
      <c r="O23" s="14"/>
      <c r="P23" s="14"/>
      <c r="Q23" s="46" t="s">
        <v>27</v>
      </c>
      <c r="R23" s="47">
        <v>6.9444444444444441E-3</v>
      </c>
    </row>
    <row r="24" spans="1:18" ht="15" thickBot="1" x14ac:dyDescent="0.35">
      <c r="A24" s="69"/>
      <c r="B24" s="70"/>
      <c r="C24" s="70"/>
      <c r="D24" s="70"/>
      <c r="E24" s="70"/>
      <c r="F24" s="83"/>
      <c r="G24" s="83"/>
      <c r="H24" s="83"/>
      <c r="I24" s="83"/>
      <c r="J24" s="83"/>
      <c r="K24" s="83"/>
      <c r="L24" s="84"/>
      <c r="M24" s="14"/>
      <c r="N24" s="14"/>
      <c r="O24" s="14"/>
      <c r="P24" s="14"/>
      <c r="Q24" s="14"/>
      <c r="R24" s="14"/>
    </row>
    <row r="25" spans="1:18" ht="14.4" customHeight="1" x14ac:dyDescent="0.3">
      <c r="A25" s="98" t="s">
        <v>10</v>
      </c>
      <c r="B25" s="99"/>
      <c r="C25" s="99"/>
      <c r="D25" s="99"/>
      <c r="E25" s="99"/>
      <c r="F25" s="85">
        <f>F22+R22</f>
        <v>0.59027778859722213</v>
      </c>
      <c r="G25" s="86"/>
      <c r="H25" s="86"/>
      <c r="I25" s="33" t="s">
        <v>1</v>
      </c>
      <c r="J25" s="85">
        <f>ROUNDUP((F25+R15)*24/0.16666667,0)/(24/0.16666667)</f>
        <v>0.60416667874999996</v>
      </c>
      <c r="K25" s="86"/>
      <c r="L25" s="87"/>
      <c r="M25" s="14"/>
      <c r="N25" s="14"/>
      <c r="O25" s="14"/>
      <c r="P25" s="48"/>
      <c r="Q25" s="14"/>
      <c r="R25" s="14"/>
    </row>
    <row r="26" spans="1:18" ht="15" customHeight="1" thickBot="1" x14ac:dyDescent="0.35">
      <c r="A26" s="100"/>
      <c r="B26" s="101"/>
      <c r="C26" s="101"/>
      <c r="D26" s="101"/>
      <c r="E26" s="101"/>
      <c r="F26" s="88"/>
      <c r="G26" s="88"/>
      <c r="H26" s="88"/>
      <c r="I26" s="35"/>
      <c r="J26" s="88"/>
      <c r="K26" s="88"/>
      <c r="L26" s="89"/>
      <c r="M26" s="14"/>
      <c r="N26" s="14"/>
      <c r="O26" s="14"/>
      <c r="P26" s="14"/>
      <c r="Q26" s="14"/>
      <c r="R26" s="14"/>
    </row>
    <row r="27" spans="1:18" ht="15" customHeight="1" thickBot="1" x14ac:dyDescent="0.35">
      <c r="A27" s="102"/>
      <c r="B27" s="103"/>
      <c r="C27" s="103"/>
      <c r="D27" s="103"/>
      <c r="E27" s="103"/>
      <c r="F27" s="90"/>
      <c r="G27" s="90"/>
      <c r="H27" s="90"/>
      <c r="I27" s="36"/>
      <c r="J27" s="90"/>
      <c r="K27" s="90"/>
      <c r="L27" s="91"/>
      <c r="M27" s="14"/>
      <c r="N27" s="14"/>
      <c r="O27" s="49" t="s">
        <v>32</v>
      </c>
      <c r="P27" s="50"/>
      <c r="Q27" s="50"/>
      <c r="R27" s="51"/>
    </row>
    <row r="28" spans="1:18" ht="15" customHeight="1" x14ac:dyDescent="0.3">
      <c r="A28" s="98" t="s">
        <v>12</v>
      </c>
      <c r="B28" s="99"/>
      <c r="C28" s="99"/>
      <c r="D28" s="99"/>
      <c r="E28" s="99"/>
      <c r="F28" s="85">
        <f>J25+R19</f>
        <v>0.60763890097222217</v>
      </c>
      <c r="G28" s="86"/>
      <c r="H28" s="86"/>
      <c r="I28" s="33" t="s">
        <v>1</v>
      </c>
      <c r="J28" s="85">
        <f>ROUNDUP((F28+R16)*24/0.16666667,0)/(24/0.16666667)</f>
        <v>0.62500001249999992</v>
      </c>
      <c r="K28" s="86"/>
      <c r="L28" s="87"/>
      <c r="M28" s="14"/>
      <c r="N28" s="14"/>
      <c r="O28" s="52"/>
      <c r="P28" s="53"/>
      <c r="Q28" s="53"/>
      <c r="R28" s="54"/>
    </row>
    <row r="29" spans="1:18" ht="15" customHeight="1" x14ac:dyDescent="0.3">
      <c r="A29" s="100"/>
      <c r="B29" s="101"/>
      <c r="C29" s="101"/>
      <c r="D29" s="101"/>
      <c r="E29" s="101"/>
      <c r="F29" s="88"/>
      <c r="G29" s="88"/>
      <c r="H29" s="88"/>
      <c r="I29" s="35"/>
      <c r="J29" s="88"/>
      <c r="K29" s="88"/>
      <c r="L29" s="89"/>
      <c r="M29" s="14"/>
      <c r="N29" s="14"/>
      <c r="O29" s="55" t="s">
        <v>29</v>
      </c>
      <c r="P29" s="56"/>
      <c r="Q29" s="56"/>
      <c r="R29" s="57"/>
    </row>
    <row r="30" spans="1:18" ht="15" customHeight="1" thickBot="1" x14ac:dyDescent="0.35">
      <c r="A30" s="102"/>
      <c r="B30" s="103"/>
      <c r="C30" s="103"/>
      <c r="D30" s="103"/>
      <c r="E30" s="103"/>
      <c r="F30" s="90"/>
      <c r="G30" s="90"/>
      <c r="H30" s="90"/>
      <c r="I30" s="36"/>
      <c r="J30" s="90"/>
      <c r="K30" s="90"/>
      <c r="L30" s="91"/>
      <c r="M30" s="14"/>
      <c r="N30" s="14"/>
      <c r="O30" s="55"/>
      <c r="P30" s="56"/>
      <c r="Q30" s="56"/>
      <c r="R30" s="57"/>
    </row>
    <row r="31" spans="1:18" ht="15" customHeight="1" x14ac:dyDescent="0.3">
      <c r="A31" s="98" t="s">
        <v>11</v>
      </c>
      <c r="B31" s="99"/>
      <c r="C31" s="99"/>
      <c r="D31" s="99"/>
      <c r="E31" s="99"/>
      <c r="F31" s="85">
        <f>J28+R20</f>
        <v>0.63541667916666655</v>
      </c>
      <c r="G31" s="86"/>
      <c r="H31" s="86"/>
      <c r="I31" s="33" t="s">
        <v>1</v>
      </c>
      <c r="J31" s="85">
        <f>ROUNDUP((F31+R15)*24/0.16666667,0)/(24/0.16666667)</f>
        <v>0.64583334624999988</v>
      </c>
      <c r="K31" s="86"/>
      <c r="L31" s="87"/>
      <c r="M31" s="14"/>
      <c r="N31" s="14"/>
      <c r="O31" s="55"/>
      <c r="P31" s="56"/>
      <c r="Q31" s="56"/>
      <c r="R31" s="57"/>
    </row>
    <row r="32" spans="1:18" ht="15" customHeight="1" x14ac:dyDescent="0.3">
      <c r="A32" s="100"/>
      <c r="B32" s="101"/>
      <c r="C32" s="101"/>
      <c r="D32" s="101"/>
      <c r="E32" s="101"/>
      <c r="F32" s="88"/>
      <c r="G32" s="88"/>
      <c r="H32" s="88"/>
      <c r="I32" s="35"/>
      <c r="J32" s="88"/>
      <c r="K32" s="88"/>
      <c r="L32" s="89"/>
      <c r="M32" s="14"/>
      <c r="N32" s="14"/>
      <c r="O32" s="55"/>
      <c r="P32" s="56"/>
      <c r="Q32" s="56"/>
      <c r="R32" s="57"/>
    </row>
    <row r="33" spans="1:18" ht="15" customHeight="1" thickBot="1" x14ac:dyDescent="0.35">
      <c r="A33" s="102"/>
      <c r="B33" s="103"/>
      <c r="C33" s="103"/>
      <c r="D33" s="103"/>
      <c r="E33" s="103"/>
      <c r="F33" s="90"/>
      <c r="G33" s="90"/>
      <c r="H33" s="90"/>
      <c r="I33" s="36"/>
      <c r="J33" s="90"/>
      <c r="K33" s="90"/>
      <c r="L33" s="91"/>
      <c r="M33" s="14"/>
      <c r="N33" s="14"/>
      <c r="O33" s="55"/>
      <c r="P33" s="56"/>
      <c r="Q33" s="56"/>
      <c r="R33" s="57"/>
    </row>
    <row r="34" spans="1:18" ht="15" customHeight="1" x14ac:dyDescent="0.3">
      <c r="A34" s="98" t="s">
        <v>13</v>
      </c>
      <c r="B34" s="99"/>
      <c r="C34" s="99"/>
      <c r="D34" s="99"/>
      <c r="E34" s="99"/>
      <c r="F34" s="85">
        <f>J31+R19</f>
        <v>0.64930556847222209</v>
      </c>
      <c r="G34" s="86"/>
      <c r="H34" s="86"/>
      <c r="I34" s="33" t="s">
        <v>1</v>
      </c>
      <c r="J34" s="85">
        <f>ROUNDUP((F34+R17)*24/0.16666667,0)/(24/0.16666667)</f>
        <v>0.66666667999999996</v>
      </c>
      <c r="K34" s="86"/>
      <c r="L34" s="87"/>
      <c r="M34" s="14"/>
      <c r="N34" s="14"/>
      <c r="O34" s="55"/>
      <c r="P34" s="56"/>
      <c r="Q34" s="56"/>
      <c r="R34" s="57"/>
    </row>
    <row r="35" spans="1:18" ht="15" customHeight="1" x14ac:dyDescent="0.3">
      <c r="A35" s="100"/>
      <c r="B35" s="101"/>
      <c r="C35" s="101"/>
      <c r="D35" s="101"/>
      <c r="E35" s="101"/>
      <c r="F35" s="88"/>
      <c r="G35" s="88"/>
      <c r="H35" s="88"/>
      <c r="I35" s="35"/>
      <c r="J35" s="88"/>
      <c r="K35" s="88"/>
      <c r="L35" s="89"/>
      <c r="M35" s="14"/>
      <c r="N35" s="14"/>
      <c r="O35" s="55"/>
      <c r="P35" s="56"/>
      <c r="Q35" s="56"/>
      <c r="R35" s="57"/>
    </row>
    <row r="36" spans="1:18" ht="15.75" customHeight="1" thickBot="1" x14ac:dyDescent="0.35">
      <c r="A36" s="102"/>
      <c r="B36" s="103"/>
      <c r="C36" s="103"/>
      <c r="D36" s="103"/>
      <c r="E36" s="103"/>
      <c r="F36" s="90"/>
      <c r="G36" s="90"/>
      <c r="H36" s="90"/>
      <c r="I36" s="36"/>
      <c r="J36" s="90"/>
      <c r="K36" s="90"/>
      <c r="L36" s="91"/>
      <c r="M36" s="14"/>
      <c r="N36" s="14"/>
      <c r="O36" s="55"/>
      <c r="P36" s="56"/>
      <c r="Q36" s="56"/>
      <c r="R36" s="57"/>
    </row>
    <row r="37" spans="1:18" ht="14.4" customHeight="1" x14ac:dyDescent="0.3">
      <c r="A37" s="65" t="s">
        <v>14</v>
      </c>
      <c r="B37" s="66"/>
      <c r="C37" s="66"/>
      <c r="D37" s="66"/>
      <c r="E37" s="66"/>
      <c r="F37" s="78">
        <f>J34+R21</f>
        <v>0.6805555688888888</v>
      </c>
      <c r="G37" s="79"/>
      <c r="H37" s="79"/>
      <c r="I37" s="79"/>
      <c r="J37" s="79"/>
      <c r="K37" s="79"/>
      <c r="L37" s="80"/>
      <c r="M37" s="14"/>
      <c r="N37" s="14"/>
      <c r="O37" s="55"/>
      <c r="P37" s="56"/>
      <c r="Q37" s="56"/>
      <c r="R37" s="57"/>
    </row>
    <row r="38" spans="1:18" ht="14.4" customHeight="1" x14ac:dyDescent="0.3">
      <c r="A38" s="67"/>
      <c r="B38" s="68"/>
      <c r="C38" s="68"/>
      <c r="D38" s="68"/>
      <c r="E38" s="68"/>
      <c r="F38" s="81"/>
      <c r="G38" s="81"/>
      <c r="H38" s="81"/>
      <c r="I38" s="81"/>
      <c r="J38" s="81"/>
      <c r="K38" s="81"/>
      <c r="L38" s="82"/>
      <c r="M38" s="14"/>
      <c r="N38" s="14"/>
      <c r="O38" s="55"/>
      <c r="P38" s="56"/>
      <c r="Q38" s="56"/>
      <c r="R38" s="57"/>
    </row>
    <row r="39" spans="1:18" ht="15" customHeight="1" thickBot="1" x14ac:dyDescent="0.35">
      <c r="A39" s="69"/>
      <c r="B39" s="70"/>
      <c r="C39" s="70"/>
      <c r="D39" s="70"/>
      <c r="E39" s="70"/>
      <c r="F39" s="83"/>
      <c r="G39" s="83"/>
      <c r="H39" s="83"/>
      <c r="I39" s="83"/>
      <c r="J39" s="83"/>
      <c r="K39" s="83"/>
      <c r="L39" s="84"/>
      <c r="M39" s="14"/>
      <c r="N39" s="14"/>
      <c r="O39" s="58"/>
      <c r="P39" s="59"/>
      <c r="Q39" s="59"/>
      <c r="R39" s="60"/>
    </row>
    <row r="40" spans="1:18" x14ac:dyDescent="0.3">
      <c r="O40" s="3"/>
      <c r="P40" s="2"/>
      <c r="Q40" s="2"/>
    </row>
    <row r="41" spans="1:18" x14ac:dyDescent="0.3">
      <c r="P41" s="1"/>
      <c r="Q41" s="1"/>
    </row>
    <row r="42" spans="1:18" x14ac:dyDescent="0.3">
      <c r="P42" s="1"/>
      <c r="Q42" s="1"/>
    </row>
    <row r="43" spans="1:18" x14ac:dyDescent="0.3">
      <c r="O43" s="6"/>
      <c r="P43" s="1"/>
      <c r="Q43" s="1"/>
    </row>
    <row r="44" spans="1:18" x14ac:dyDescent="0.3">
      <c r="P44" s="1"/>
      <c r="Q44" s="1"/>
    </row>
    <row r="45" spans="1:18" x14ac:dyDescent="0.3">
      <c r="P45" s="2"/>
      <c r="Q45" s="2"/>
    </row>
    <row r="46" spans="1:18" x14ac:dyDescent="0.3">
      <c r="P46" s="1"/>
      <c r="Q46" s="1"/>
    </row>
    <row r="47" spans="1:18" x14ac:dyDescent="0.3">
      <c r="P47" s="1"/>
      <c r="Q47" s="1"/>
    </row>
    <row r="48" spans="1:18" x14ac:dyDescent="0.3">
      <c r="P48" s="1"/>
      <c r="Q48" s="1"/>
    </row>
    <row r="49" spans="16:17" x14ac:dyDescent="0.3">
      <c r="P49" s="1"/>
      <c r="Q49" s="1"/>
    </row>
    <row r="50" spans="16:17" x14ac:dyDescent="0.3">
      <c r="P50" s="2"/>
      <c r="Q50" s="2"/>
    </row>
  </sheetData>
  <sheetProtection algorithmName="SHA-512" hashValue="/nRbz9vyH3AgLlUfaCaarR88NJpCznD6BB/gwB1raGJWCzqK8vbseLJdddmEcD7UzRtKINi8bLgnMkI5dxAF7g==" saltValue="RBbaSInoevtLjjau91ClUw==" spinCount="100000" sheet="1" objects="1" scenarios="1" selectLockedCells="1"/>
  <mergeCells count="51">
    <mergeCell ref="P40:Q40"/>
    <mergeCell ref="P45:Q45"/>
    <mergeCell ref="P50:Q50"/>
    <mergeCell ref="O4:R5"/>
    <mergeCell ref="A1:L2"/>
    <mergeCell ref="A3:L5"/>
    <mergeCell ref="A34:E36"/>
    <mergeCell ref="F34:H36"/>
    <mergeCell ref="I34:I36"/>
    <mergeCell ref="J34:L36"/>
    <mergeCell ref="A37:E39"/>
    <mergeCell ref="F37:L39"/>
    <mergeCell ref="O27:R28"/>
    <mergeCell ref="A28:E30"/>
    <mergeCell ref="F28:H30"/>
    <mergeCell ref="I28:I30"/>
    <mergeCell ref="J28:L30"/>
    <mergeCell ref="O29:R39"/>
    <mergeCell ref="A31:E33"/>
    <mergeCell ref="F31:H33"/>
    <mergeCell ref="I31:I33"/>
    <mergeCell ref="J31:L33"/>
    <mergeCell ref="A22:E24"/>
    <mergeCell ref="F22:L24"/>
    <mergeCell ref="A25:E27"/>
    <mergeCell ref="F25:H27"/>
    <mergeCell ref="I25:I27"/>
    <mergeCell ref="J25:L27"/>
    <mergeCell ref="A16:E18"/>
    <mergeCell ref="F16:H18"/>
    <mergeCell ref="I16:I18"/>
    <mergeCell ref="J16:L18"/>
    <mergeCell ref="A19:E21"/>
    <mergeCell ref="F19:H21"/>
    <mergeCell ref="I19:I21"/>
    <mergeCell ref="J19:L21"/>
    <mergeCell ref="A10:E12"/>
    <mergeCell ref="F10:H12"/>
    <mergeCell ref="I10:I12"/>
    <mergeCell ref="J10:L12"/>
    <mergeCell ref="A13:E15"/>
    <mergeCell ref="F13:H15"/>
    <mergeCell ref="I13:I15"/>
    <mergeCell ref="J13:L15"/>
    <mergeCell ref="A6:L6"/>
    <mergeCell ref="O6:P6"/>
    <mergeCell ref="Q6:R6"/>
    <mergeCell ref="A7:E9"/>
    <mergeCell ref="F7:L9"/>
    <mergeCell ref="O7:P9"/>
    <mergeCell ref="Q7:R9"/>
  </mergeCells>
  <pageMargins left="0.78740157480314965" right="0.78740157480314965" top="0.19685039370078741" bottom="0.19685039370078741" header="0.19685039370078741" footer="0.19685039370078741"/>
  <pageSetup paperSize="9" scale="86" orientation="landscape" r:id="rId1"/>
  <rowBreaks count="1" manualBreakCount="1">
    <brk id="40"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0536-2AE7-4121-BF75-2CC67BD56D2C}">
  <sheetPr>
    <pageSetUpPr fitToPage="1"/>
  </sheetPr>
  <dimension ref="A1:R50"/>
  <sheetViews>
    <sheetView zoomScale="70" zoomScaleNormal="70" zoomScalePageLayoutView="70" workbookViewId="0">
      <selection activeCell="A3" sqref="A3:L5"/>
    </sheetView>
  </sheetViews>
  <sheetFormatPr defaultRowHeight="14.4" x14ac:dyDescent="0.3"/>
  <cols>
    <col min="1" max="1" width="42.6640625" customWidth="1"/>
    <col min="5" max="5" width="10.88671875" customWidth="1"/>
    <col min="12" max="12" width="14.6640625" customWidth="1"/>
    <col min="15" max="15" width="52.44140625" customWidth="1"/>
    <col min="16" max="16" width="13.6640625" customWidth="1"/>
    <col min="17" max="17" width="12.77734375" customWidth="1"/>
    <col min="18" max="18" width="12.44140625" customWidth="1"/>
  </cols>
  <sheetData>
    <row r="1" spans="1:18" ht="14.4" customHeight="1" x14ac:dyDescent="0.3">
      <c r="A1" s="4" t="s">
        <v>49</v>
      </c>
      <c r="B1" s="4"/>
      <c r="C1" s="4"/>
      <c r="D1" s="4"/>
      <c r="E1" s="4"/>
      <c r="F1" s="4"/>
      <c r="G1" s="4"/>
      <c r="H1" s="4"/>
      <c r="I1" s="4"/>
      <c r="J1" s="4"/>
      <c r="K1" s="4"/>
      <c r="L1" s="4"/>
      <c r="M1" s="14"/>
      <c r="N1" s="14"/>
      <c r="O1" s="14"/>
      <c r="P1" s="14"/>
      <c r="Q1" s="14"/>
      <c r="R1" s="14"/>
    </row>
    <row r="2" spans="1:18" ht="14.4" customHeight="1" x14ac:dyDescent="0.3">
      <c r="A2" s="4"/>
      <c r="B2" s="4"/>
      <c r="C2" s="4"/>
      <c r="D2" s="4"/>
      <c r="E2" s="4"/>
      <c r="F2" s="4"/>
      <c r="G2" s="4"/>
      <c r="H2" s="4"/>
      <c r="I2" s="4"/>
      <c r="J2" s="4"/>
      <c r="K2" s="4"/>
      <c r="L2" s="4"/>
      <c r="M2" s="14"/>
      <c r="N2" s="14"/>
      <c r="O2" s="14"/>
      <c r="P2" s="14"/>
      <c r="Q2" s="14"/>
      <c r="R2" s="14"/>
    </row>
    <row r="3" spans="1:18" ht="14.4" customHeight="1" x14ac:dyDescent="0.3">
      <c r="A3" s="15" t="s">
        <v>53</v>
      </c>
      <c r="B3" s="15"/>
      <c r="C3" s="15"/>
      <c r="D3" s="15"/>
      <c r="E3" s="15"/>
      <c r="F3" s="15"/>
      <c r="G3" s="15"/>
      <c r="H3" s="15"/>
      <c r="I3" s="15"/>
      <c r="J3" s="15"/>
      <c r="K3" s="15"/>
      <c r="L3" s="15"/>
      <c r="M3" s="14"/>
      <c r="N3" s="14"/>
      <c r="O3" s="14"/>
      <c r="P3" s="14"/>
      <c r="Q3" s="14"/>
      <c r="R3" s="14"/>
    </row>
    <row r="4" spans="1:18" ht="21" customHeight="1" x14ac:dyDescent="0.3">
      <c r="A4" s="15"/>
      <c r="B4" s="15"/>
      <c r="C4" s="15"/>
      <c r="D4" s="15"/>
      <c r="E4" s="15"/>
      <c r="F4" s="15"/>
      <c r="G4" s="15"/>
      <c r="H4" s="15"/>
      <c r="I4" s="15"/>
      <c r="J4" s="15"/>
      <c r="K4" s="15"/>
      <c r="L4" s="15"/>
      <c r="M4" s="14"/>
      <c r="N4" s="14"/>
      <c r="O4" s="5" t="s">
        <v>2</v>
      </c>
      <c r="P4" s="5"/>
      <c r="Q4" s="5"/>
      <c r="R4" s="5"/>
    </row>
    <row r="5" spans="1:18" ht="21" customHeight="1" thickBot="1" x14ac:dyDescent="0.35">
      <c r="A5" s="15"/>
      <c r="B5" s="15"/>
      <c r="C5" s="15"/>
      <c r="D5" s="15"/>
      <c r="E5" s="15"/>
      <c r="F5" s="15"/>
      <c r="G5" s="15"/>
      <c r="H5" s="15"/>
      <c r="I5" s="15"/>
      <c r="J5" s="15"/>
      <c r="K5" s="15"/>
      <c r="L5" s="15"/>
      <c r="M5" s="14"/>
      <c r="N5" s="14"/>
      <c r="O5" s="11"/>
      <c r="P5" s="11"/>
      <c r="Q5" s="11"/>
      <c r="R5" s="11"/>
    </row>
    <row r="6" spans="1:18" ht="28.8" customHeight="1" thickBot="1" x14ac:dyDescent="0.35">
      <c r="A6" s="16" t="s">
        <v>50</v>
      </c>
      <c r="B6" s="16"/>
      <c r="C6" s="16"/>
      <c r="D6" s="16"/>
      <c r="E6" s="16"/>
      <c r="F6" s="16"/>
      <c r="G6" s="16"/>
      <c r="H6" s="16"/>
      <c r="I6" s="16"/>
      <c r="J6" s="16"/>
      <c r="K6" s="16"/>
      <c r="L6" s="16"/>
      <c r="M6" s="14"/>
      <c r="N6" s="14"/>
      <c r="O6" s="17" t="s">
        <v>0</v>
      </c>
      <c r="P6" s="18"/>
      <c r="Q6" s="19">
        <v>0.39583333333333331</v>
      </c>
      <c r="R6" s="20"/>
    </row>
    <row r="7" spans="1:18" ht="15" customHeight="1" x14ac:dyDescent="0.3">
      <c r="A7" s="61" t="s">
        <v>54</v>
      </c>
      <c r="B7" s="62"/>
      <c r="C7" s="62"/>
      <c r="D7" s="62"/>
      <c r="E7" s="62"/>
      <c r="F7" s="71">
        <f>Q6</f>
        <v>0.39583333333333331</v>
      </c>
      <c r="G7" s="72"/>
      <c r="H7" s="72"/>
      <c r="I7" s="72"/>
      <c r="J7" s="72"/>
      <c r="K7" s="72"/>
      <c r="L7" s="73"/>
      <c r="M7" s="14"/>
      <c r="N7" s="14"/>
      <c r="O7" s="21" t="s">
        <v>3</v>
      </c>
      <c r="P7" s="22"/>
      <c r="Q7" s="23">
        <v>2</v>
      </c>
      <c r="R7" s="24"/>
    </row>
    <row r="8" spans="1:18" ht="15" customHeight="1" x14ac:dyDescent="0.3">
      <c r="A8" s="63"/>
      <c r="B8" s="64"/>
      <c r="C8" s="64"/>
      <c r="D8" s="64"/>
      <c r="E8" s="64"/>
      <c r="F8" s="74"/>
      <c r="G8" s="74"/>
      <c r="H8" s="74"/>
      <c r="I8" s="74"/>
      <c r="J8" s="74"/>
      <c r="K8" s="74"/>
      <c r="L8" s="75"/>
      <c r="M8" s="14"/>
      <c r="N8" s="14"/>
      <c r="O8" s="25"/>
      <c r="P8" s="26"/>
      <c r="Q8" s="27"/>
      <c r="R8" s="28"/>
    </row>
    <row r="9" spans="1:18" ht="15.75" customHeight="1" thickBot="1" x14ac:dyDescent="0.35">
      <c r="A9" s="63"/>
      <c r="B9" s="64"/>
      <c r="C9" s="64"/>
      <c r="D9" s="64"/>
      <c r="E9" s="64"/>
      <c r="F9" s="74"/>
      <c r="G9" s="74"/>
      <c r="H9" s="74"/>
      <c r="I9" s="74"/>
      <c r="J9" s="74"/>
      <c r="K9" s="74"/>
      <c r="L9" s="75"/>
      <c r="M9" s="14"/>
      <c r="N9" s="14"/>
      <c r="O9" s="29"/>
      <c r="P9" s="30"/>
      <c r="Q9" s="31"/>
      <c r="R9" s="32"/>
    </row>
    <row r="10" spans="1:18" ht="15" thickBot="1" x14ac:dyDescent="0.35">
      <c r="A10" s="104" t="s">
        <v>56</v>
      </c>
      <c r="B10" s="105"/>
      <c r="C10" s="105"/>
      <c r="D10" s="105"/>
      <c r="E10" s="105"/>
      <c r="F10" s="71">
        <f>F7</f>
        <v>0.39583333333333331</v>
      </c>
      <c r="G10" s="72"/>
      <c r="H10" s="72"/>
      <c r="I10" s="33" t="s">
        <v>1</v>
      </c>
      <c r="J10" s="71">
        <f>ROUNDUP((F7+R12)*24/0.16666667,0)/(24/0.16666667)</f>
        <v>0.42361111958333331</v>
      </c>
      <c r="K10" s="72"/>
      <c r="L10" s="73"/>
      <c r="M10" s="14"/>
      <c r="N10" s="14"/>
      <c r="O10" s="34"/>
      <c r="P10" s="34"/>
      <c r="Q10" s="34"/>
      <c r="R10" s="34"/>
    </row>
    <row r="11" spans="1:18" ht="14.4" customHeight="1" x14ac:dyDescent="0.3">
      <c r="A11" s="106"/>
      <c r="B11" s="107"/>
      <c r="C11" s="107"/>
      <c r="D11" s="107"/>
      <c r="E11" s="107"/>
      <c r="F11" s="74"/>
      <c r="G11" s="74"/>
      <c r="H11" s="74"/>
      <c r="I11" s="35"/>
      <c r="J11" s="74"/>
      <c r="K11" s="74"/>
      <c r="L11" s="75"/>
      <c r="M11" s="14"/>
      <c r="N11" s="14"/>
      <c r="O11" s="7" t="s">
        <v>33</v>
      </c>
      <c r="P11" s="8" t="s">
        <v>34</v>
      </c>
      <c r="Q11" s="12" t="s">
        <v>43</v>
      </c>
      <c r="R11" s="13" t="s">
        <v>42</v>
      </c>
    </row>
    <row r="12" spans="1:18" ht="15" customHeight="1" thickBot="1" x14ac:dyDescent="0.4">
      <c r="A12" s="108"/>
      <c r="B12" s="109"/>
      <c r="C12" s="109"/>
      <c r="D12" s="109"/>
      <c r="E12" s="109"/>
      <c r="F12" s="76"/>
      <c r="G12" s="76"/>
      <c r="H12" s="76"/>
      <c r="I12" s="36"/>
      <c r="J12" s="76"/>
      <c r="K12" s="76"/>
      <c r="L12" s="77"/>
      <c r="M12" s="14"/>
      <c r="N12" s="14"/>
      <c r="O12" s="9" t="s">
        <v>38</v>
      </c>
      <c r="P12" s="37">
        <v>14</v>
      </c>
      <c r="Q12" s="38">
        <v>3.1249999999999997E-3</v>
      </c>
      <c r="R12" s="39">
        <f>(P12*Q12)/помостов</f>
        <v>2.1874999999999999E-2</v>
      </c>
    </row>
    <row r="13" spans="1:18" ht="14.4" customHeight="1" x14ac:dyDescent="0.35">
      <c r="A13" s="104" t="s">
        <v>55</v>
      </c>
      <c r="B13" s="105"/>
      <c r="C13" s="105"/>
      <c r="D13" s="105"/>
      <c r="E13" s="105"/>
      <c r="F13" s="71">
        <f>J10+RU!Q19</f>
        <v>0.42708334180555552</v>
      </c>
      <c r="G13" s="72"/>
      <c r="H13" s="72"/>
      <c r="I13" s="33" t="s">
        <v>1</v>
      </c>
      <c r="J13" s="71">
        <f>ROUNDUP((F13+R13)*24/0.16666667,0)/(24/0.16666667)</f>
        <v>0.46527778708333328</v>
      </c>
      <c r="K13" s="72"/>
      <c r="L13" s="73"/>
      <c r="M13" s="14"/>
      <c r="N13" s="14"/>
      <c r="O13" s="9" t="s">
        <v>36</v>
      </c>
      <c r="P13" s="37">
        <v>24</v>
      </c>
      <c r="Q13" s="38">
        <v>3.1249999999999997E-3</v>
      </c>
      <c r="R13" s="39">
        <f>(P13*Q13)/помостов</f>
        <v>3.7499999999999999E-2</v>
      </c>
    </row>
    <row r="14" spans="1:18" ht="14.4" customHeight="1" x14ac:dyDescent="0.35">
      <c r="A14" s="106"/>
      <c r="B14" s="107"/>
      <c r="C14" s="107"/>
      <c r="D14" s="107"/>
      <c r="E14" s="107"/>
      <c r="F14" s="74"/>
      <c r="G14" s="74"/>
      <c r="H14" s="74"/>
      <c r="I14" s="35"/>
      <c r="J14" s="74"/>
      <c r="K14" s="74"/>
      <c r="L14" s="75"/>
      <c r="M14" s="14"/>
      <c r="N14" s="14"/>
      <c r="O14" s="9" t="s">
        <v>37</v>
      </c>
      <c r="P14" s="37">
        <v>22</v>
      </c>
      <c r="Q14" s="38">
        <v>3.1249999999999997E-3</v>
      </c>
      <c r="R14" s="39">
        <f>(P14*Q14)/помостов</f>
        <v>3.4374999999999996E-2</v>
      </c>
    </row>
    <row r="15" spans="1:18" ht="15" customHeight="1" thickBot="1" x14ac:dyDescent="0.4">
      <c r="A15" s="108"/>
      <c r="B15" s="109"/>
      <c r="C15" s="109"/>
      <c r="D15" s="109"/>
      <c r="E15" s="109"/>
      <c r="F15" s="76"/>
      <c r="G15" s="76"/>
      <c r="H15" s="76"/>
      <c r="I15" s="36"/>
      <c r="J15" s="76"/>
      <c r="K15" s="76"/>
      <c r="L15" s="77"/>
      <c r="M15" s="14"/>
      <c r="N15" s="14"/>
      <c r="O15" s="9" t="s">
        <v>39</v>
      </c>
      <c r="P15" s="37">
        <v>13</v>
      </c>
      <c r="Q15" s="38">
        <v>1.3888888888888889E-3</v>
      </c>
      <c r="R15" s="39">
        <f t="shared" ref="R15:R21" si="0">(P15*Q15)/помостов</f>
        <v>9.0277777777777787E-3</v>
      </c>
    </row>
    <row r="16" spans="1:18" ht="14.4" customHeight="1" x14ac:dyDescent="0.35">
      <c r="A16" s="104" t="s">
        <v>57</v>
      </c>
      <c r="B16" s="105"/>
      <c r="C16" s="105"/>
      <c r="D16" s="105"/>
      <c r="E16" s="105"/>
      <c r="F16" s="71">
        <f>J13+Q20</f>
        <v>0.47569445374999997</v>
      </c>
      <c r="G16" s="72"/>
      <c r="H16" s="72"/>
      <c r="I16" s="33" t="s">
        <v>1</v>
      </c>
      <c r="J16" s="71">
        <f>ROUNDUP((F16+R12)*24/0.16666667,0)/(24/0.16666667)</f>
        <v>0.50000000999999994</v>
      </c>
      <c r="K16" s="72"/>
      <c r="L16" s="73"/>
      <c r="M16" s="14"/>
      <c r="N16" s="14"/>
      <c r="O16" s="9" t="s">
        <v>40</v>
      </c>
      <c r="P16" s="37">
        <v>25</v>
      </c>
      <c r="Q16" s="38">
        <v>1.3888888888888889E-3</v>
      </c>
      <c r="R16" s="39">
        <f t="shared" si="0"/>
        <v>1.7361111111111112E-2</v>
      </c>
    </row>
    <row r="17" spans="1:18" ht="14.4" customHeight="1" thickBot="1" x14ac:dyDescent="0.4">
      <c r="A17" s="106"/>
      <c r="B17" s="107"/>
      <c r="C17" s="107"/>
      <c r="D17" s="107"/>
      <c r="E17" s="107"/>
      <c r="F17" s="74"/>
      <c r="G17" s="74"/>
      <c r="H17" s="74"/>
      <c r="I17" s="35"/>
      <c r="J17" s="74"/>
      <c r="K17" s="74"/>
      <c r="L17" s="75"/>
      <c r="M17" s="14"/>
      <c r="N17" s="14"/>
      <c r="O17" s="9" t="s">
        <v>41</v>
      </c>
      <c r="P17" s="40">
        <v>16</v>
      </c>
      <c r="Q17" s="38">
        <v>1.3888888888888889E-3</v>
      </c>
      <c r="R17" s="39">
        <f>(P17*Q17)/помостов</f>
        <v>1.1111111111111112E-2</v>
      </c>
    </row>
    <row r="18" spans="1:18" ht="15" customHeight="1" thickBot="1" x14ac:dyDescent="0.35">
      <c r="A18" s="108"/>
      <c r="B18" s="109"/>
      <c r="C18" s="109"/>
      <c r="D18" s="109"/>
      <c r="E18" s="109"/>
      <c r="F18" s="76"/>
      <c r="G18" s="76"/>
      <c r="H18" s="76"/>
      <c r="I18" s="36"/>
      <c r="J18" s="76"/>
      <c r="K18" s="76"/>
      <c r="L18" s="77"/>
      <c r="M18" s="14"/>
      <c r="N18" s="14"/>
      <c r="O18" s="34"/>
      <c r="P18" s="34"/>
      <c r="Q18" s="34"/>
      <c r="R18" s="34"/>
    </row>
    <row r="19" spans="1:18" ht="14.4" customHeight="1" x14ac:dyDescent="0.35">
      <c r="A19" s="104" t="s">
        <v>58</v>
      </c>
      <c r="B19" s="105"/>
      <c r="C19" s="105"/>
      <c r="D19" s="105"/>
      <c r="E19" s="105"/>
      <c r="F19" s="71">
        <f>J16+Q19</f>
        <v>0.50347223222222215</v>
      </c>
      <c r="G19" s="72"/>
      <c r="H19" s="72"/>
      <c r="I19" s="33" t="s">
        <v>1</v>
      </c>
      <c r="J19" s="71">
        <f>ROUNDUP((F19+R14)*24/0.16666667,0)/(24/0.16666667)</f>
        <v>0.54166667749999997</v>
      </c>
      <c r="K19" s="72"/>
      <c r="L19" s="73"/>
      <c r="M19" s="14"/>
      <c r="N19" s="14"/>
      <c r="O19" s="41" t="s">
        <v>44</v>
      </c>
      <c r="P19" s="42"/>
      <c r="Q19" s="43">
        <v>3.472222222222222E-3</v>
      </c>
      <c r="R19" s="39">
        <f>Q19+P19</f>
        <v>3.472222222222222E-3</v>
      </c>
    </row>
    <row r="20" spans="1:18" ht="14.4" customHeight="1" x14ac:dyDescent="0.35">
      <c r="A20" s="106"/>
      <c r="B20" s="107"/>
      <c r="C20" s="107"/>
      <c r="D20" s="107"/>
      <c r="E20" s="107"/>
      <c r="F20" s="74"/>
      <c r="G20" s="74"/>
      <c r="H20" s="74"/>
      <c r="I20" s="35"/>
      <c r="J20" s="74"/>
      <c r="K20" s="74"/>
      <c r="L20" s="75"/>
      <c r="M20" s="14"/>
      <c r="N20" s="14"/>
      <c r="O20" s="44" t="s">
        <v>45</v>
      </c>
      <c r="P20" s="42"/>
      <c r="Q20" s="43">
        <v>1.0416666666666666E-2</v>
      </c>
      <c r="R20" s="39">
        <f>Q20+P20</f>
        <v>1.0416666666666666E-2</v>
      </c>
    </row>
    <row r="21" spans="1:18" ht="15" customHeight="1" thickBot="1" x14ac:dyDescent="0.4">
      <c r="A21" s="108"/>
      <c r="B21" s="109"/>
      <c r="C21" s="109"/>
      <c r="D21" s="109"/>
      <c r="E21" s="109"/>
      <c r="F21" s="76"/>
      <c r="G21" s="76"/>
      <c r="H21" s="76"/>
      <c r="I21" s="36"/>
      <c r="J21" s="76"/>
      <c r="K21" s="76"/>
      <c r="L21" s="77"/>
      <c r="M21" s="14"/>
      <c r="N21" s="14"/>
      <c r="O21" s="44" t="s">
        <v>46</v>
      </c>
      <c r="P21" s="42"/>
      <c r="Q21" s="43">
        <v>1.3888888888888888E-2</v>
      </c>
      <c r="R21" s="39">
        <f>Q21+P21</f>
        <v>1.3888888888888888E-2</v>
      </c>
    </row>
    <row r="22" spans="1:18" x14ac:dyDescent="0.3">
      <c r="A22" s="65" t="s">
        <v>61</v>
      </c>
      <c r="B22" s="66"/>
      <c r="C22" s="66"/>
      <c r="D22" s="66"/>
      <c r="E22" s="66"/>
      <c r="F22" s="78">
        <f>J19+R21</f>
        <v>0.55555556638888881</v>
      </c>
      <c r="G22" s="79"/>
      <c r="H22" s="79"/>
      <c r="I22" s="79"/>
      <c r="J22" s="79"/>
      <c r="K22" s="79"/>
      <c r="L22" s="80"/>
      <c r="M22" s="14"/>
      <c r="N22" s="14"/>
      <c r="O22" s="44" t="s">
        <v>47</v>
      </c>
      <c r="P22" s="45">
        <f>SUM(P12:P17)/3</f>
        <v>38</v>
      </c>
      <c r="Q22" s="43">
        <v>6.9444444444444447E-4</v>
      </c>
      <c r="R22" s="39">
        <f>ROUNDUP((P22*Q22+R23)*24/0.0833333333,0)/(24/0.0833333333)</f>
        <v>3.4722222208333341E-2</v>
      </c>
    </row>
    <row r="23" spans="1:18" x14ac:dyDescent="0.3">
      <c r="A23" s="67"/>
      <c r="B23" s="68"/>
      <c r="C23" s="68"/>
      <c r="D23" s="68"/>
      <c r="E23" s="68"/>
      <c r="F23" s="81"/>
      <c r="G23" s="81"/>
      <c r="H23" s="81"/>
      <c r="I23" s="81"/>
      <c r="J23" s="81"/>
      <c r="K23" s="81"/>
      <c r="L23" s="82"/>
      <c r="M23" s="14"/>
      <c r="N23" s="14"/>
      <c r="O23" s="14"/>
      <c r="P23" s="14"/>
      <c r="Q23" s="46" t="s">
        <v>48</v>
      </c>
      <c r="R23" s="47">
        <v>6.9444444444444441E-3</v>
      </c>
    </row>
    <row r="24" spans="1:18" ht="15" thickBot="1" x14ac:dyDescent="0.35">
      <c r="A24" s="69"/>
      <c r="B24" s="70"/>
      <c r="C24" s="70"/>
      <c r="D24" s="70"/>
      <c r="E24" s="70"/>
      <c r="F24" s="83"/>
      <c r="G24" s="83"/>
      <c r="H24" s="83"/>
      <c r="I24" s="83"/>
      <c r="J24" s="83"/>
      <c r="K24" s="83"/>
      <c r="L24" s="84"/>
      <c r="M24" s="14"/>
      <c r="N24" s="14"/>
      <c r="O24" s="14"/>
      <c r="P24" s="14"/>
      <c r="Q24" s="14"/>
      <c r="R24" s="14"/>
    </row>
    <row r="25" spans="1:18" ht="14.4" customHeight="1" x14ac:dyDescent="0.3">
      <c r="A25" s="104" t="s">
        <v>59</v>
      </c>
      <c r="B25" s="105"/>
      <c r="C25" s="105"/>
      <c r="D25" s="105"/>
      <c r="E25" s="105"/>
      <c r="F25" s="85">
        <f>F22+R22</f>
        <v>0.59027778859722213</v>
      </c>
      <c r="G25" s="86"/>
      <c r="H25" s="86"/>
      <c r="I25" s="33" t="s">
        <v>1</v>
      </c>
      <c r="J25" s="85">
        <f>ROUNDUP((F25+R15)*24/0.16666667,0)/(24/0.16666667)</f>
        <v>0.60416667874999996</v>
      </c>
      <c r="K25" s="86"/>
      <c r="L25" s="87"/>
      <c r="M25" s="14"/>
      <c r="N25" s="14"/>
      <c r="O25" s="14"/>
      <c r="P25" s="48"/>
      <c r="Q25" s="14"/>
      <c r="R25" s="14"/>
    </row>
    <row r="26" spans="1:18" ht="15" customHeight="1" thickBot="1" x14ac:dyDescent="0.35">
      <c r="A26" s="106"/>
      <c r="B26" s="107"/>
      <c r="C26" s="107"/>
      <c r="D26" s="107"/>
      <c r="E26" s="107"/>
      <c r="F26" s="88"/>
      <c r="G26" s="88"/>
      <c r="H26" s="88"/>
      <c r="I26" s="35"/>
      <c r="J26" s="88"/>
      <c r="K26" s="88"/>
      <c r="L26" s="89"/>
      <c r="M26" s="14"/>
      <c r="N26" s="14"/>
      <c r="O26" s="14"/>
      <c r="P26" s="14"/>
      <c r="Q26" s="14"/>
      <c r="R26" s="14"/>
    </row>
    <row r="27" spans="1:18" ht="15" customHeight="1" thickBot="1" x14ac:dyDescent="0.35">
      <c r="A27" s="108"/>
      <c r="B27" s="109"/>
      <c r="C27" s="109"/>
      <c r="D27" s="109"/>
      <c r="E27" s="109"/>
      <c r="F27" s="90"/>
      <c r="G27" s="90"/>
      <c r="H27" s="90"/>
      <c r="I27" s="36"/>
      <c r="J27" s="90"/>
      <c r="K27" s="90"/>
      <c r="L27" s="91"/>
      <c r="M27" s="14"/>
      <c r="N27" s="14"/>
      <c r="O27" s="49" t="s">
        <v>31</v>
      </c>
      <c r="P27" s="50"/>
      <c r="Q27" s="50"/>
      <c r="R27" s="51"/>
    </row>
    <row r="28" spans="1:18" ht="15" customHeight="1" x14ac:dyDescent="0.3">
      <c r="A28" s="104" t="s">
        <v>60</v>
      </c>
      <c r="B28" s="105"/>
      <c r="C28" s="105"/>
      <c r="D28" s="105"/>
      <c r="E28" s="105"/>
      <c r="F28" s="85">
        <f>J25+R19</f>
        <v>0.60763890097222217</v>
      </c>
      <c r="G28" s="86"/>
      <c r="H28" s="86"/>
      <c r="I28" s="33" t="s">
        <v>1</v>
      </c>
      <c r="J28" s="85">
        <f>ROUNDUP((F28+R16)*24/0.16666667,0)/(24/0.16666667)</f>
        <v>0.62500001249999992</v>
      </c>
      <c r="K28" s="86"/>
      <c r="L28" s="87"/>
      <c r="M28" s="14"/>
      <c r="N28" s="14"/>
      <c r="O28" s="52"/>
      <c r="P28" s="53"/>
      <c r="Q28" s="53"/>
      <c r="R28" s="54"/>
    </row>
    <row r="29" spans="1:18" ht="15" customHeight="1" x14ac:dyDescent="0.3">
      <c r="A29" s="106"/>
      <c r="B29" s="107"/>
      <c r="C29" s="107"/>
      <c r="D29" s="107"/>
      <c r="E29" s="107"/>
      <c r="F29" s="88"/>
      <c r="G29" s="88"/>
      <c r="H29" s="88"/>
      <c r="I29" s="35"/>
      <c r="J29" s="88"/>
      <c r="K29" s="88"/>
      <c r="L29" s="89"/>
      <c r="M29" s="14"/>
      <c r="N29" s="14"/>
      <c r="O29" s="55" t="s">
        <v>30</v>
      </c>
      <c r="P29" s="56"/>
      <c r="Q29" s="56"/>
      <c r="R29" s="57"/>
    </row>
    <row r="30" spans="1:18" ht="15" customHeight="1" thickBot="1" x14ac:dyDescent="0.35">
      <c r="A30" s="108"/>
      <c r="B30" s="109"/>
      <c r="C30" s="109"/>
      <c r="D30" s="109"/>
      <c r="E30" s="109"/>
      <c r="F30" s="90"/>
      <c r="G30" s="90"/>
      <c r="H30" s="90"/>
      <c r="I30" s="36"/>
      <c r="J30" s="90"/>
      <c r="K30" s="90"/>
      <c r="L30" s="91"/>
      <c r="M30" s="14"/>
      <c r="N30" s="14"/>
      <c r="O30" s="55"/>
      <c r="P30" s="56"/>
      <c r="Q30" s="56"/>
      <c r="R30" s="57"/>
    </row>
    <row r="31" spans="1:18" ht="15" customHeight="1" x14ac:dyDescent="0.3">
      <c r="A31" s="104" t="s">
        <v>57</v>
      </c>
      <c r="B31" s="105"/>
      <c r="C31" s="105"/>
      <c r="D31" s="105"/>
      <c r="E31" s="105"/>
      <c r="F31" s="85">
        <f>J28+R20</f>
        <v>0.63541667916666655</v>
      </c>
      <c r="G31" s="86"/>
      <c r="H31" s="86"/>
      <c r="I31" s="33" t="s">
        <v>1</v>
      </c>
      <c r="J31" s="85">
        <f>ROUNDUP((F31+R15)*24/0.16666667,0)/(24/0.16666667)</f>
        <v>0.64583334624999988</v>
      </c>
      <c r="K31" s="86"/>
      <c r="L31" s="87"/>
      <c r="M31" s="14"/>
      <c r="N31" s="14"/>
      <c r="O31" s="55"/>
      <c r="P31" s="56"/>
      <c r="Q31" s="56"/>
      <c r="R31" s="57"/>
    </row>
    <row r="32" spans="1:18" ht="15" customHeight="1" x14ac:dyDescent="0.3">
      <c r="A32" s="106"/>
      <c r="B32" s="107"/>
      <c r="C32" s="107"/>
      <c r="D32" s="107"/>
      <c r="E32" s="107"/>
      <c r="F32" s="88"/>
      <c r="G32" s="88"/>
      <c r="H32" s="88"/>
      <c r="I32" s="35"/>
      <c r="J32" s="88"/>
      <c r="K32" s="88"/>
      <c r="L32" s="89"/>
      <c r="M32" s="14"/>
      <c r="N32" s="14"/>
      <c r="O32" s="55"/>
      <c r="P32" s="56"/>
      <c r="Q32" s="56"/>
      <c r="R32" s="57"/>
    </row>
    <row r="33" spans="1:18" ht="15" customHeight="1" thickBot="1" x14ac:dyDescent="0.35">
      <c r="A33" s="108"/>
      <c r="B33" s="109"/>
      <c r="C33" s="109"/>
      <c r="D33" s="109"/>
      <c r="E33" s="109"/>
      <c r="F33" s="90"/>
      <c r="G33" s="90"/>
      <c r="H33" s="90"/>
      <c r="I33" s="36"/>
      <c r="J33" s="90"/>
      <c r="K33" s="90"/>
      <c r="L33" s="91"/>
      <c r="M33" s="14"/>
      <c r="N33" s="14"/>
      <c r="O33" s="55"/>
      <c r="P33" s="56"/>
      <c r="Q33" s="56"/>
      <c r="R33" s="57"/>
    </row>
    <row r="34" spans="1:18" ht="15" customHeight="1" x14ac:dyDescent="0.3">
      <c r="A34" s="104" t="s">
        <v>63</v>
      </c>
      <c r="B34" s="105"/>
      <c r="C34" s="105"/>
      <c r="D34" s="105"/>
      <c r="E34" s="105"/>
      <c r="F34" s="85">
        <f>J31+R19</f>
        <v>0.64930556847222209</v>
      </c>
      <c r="G34" s="86"/>
      <c r="H34" s="86"/>
      <c r="I34" s="33" t="s">
        <v>1</v>
      </c>
      <c r="J34" s="85">
        <f>ROUNDUP((F34+R17)*24/0.16666667,0)/(24/0.16666667)</f>
        <v>0.66666667999999996</v>
      </c>
      <c r="K34" s="86"/>
      <c r="L34" s="87"/>
      <c r="M34" s="14"/>
      <c r="N34" s="14"/>
      <c r="O34" s="55"/>
      <c r="P34" s="56"/>
      <c r="Q34" s="56"/>
      <c r="R34" s="57"/>
    </row>
    <row r="35" spans="1:18" ht="15" customHeight="1" x14ac:dyDescent="0.3">
      <c r="A35" s="106"/>
      <c r="B35" s="107"/>
      <c r="C35" s="107"/>
      <c r="D35" s="107"/>
      <c r="E35" s="107"/>
      <c r="F35" s="88"/>
      <c r="G35" s="88"/>
      <c r="H35" s="88"/>
      <c r="I35" s="35"/>
      <c r="J35" s="88"/>
      <c r="K35" s="88"/>
      <c r="L35" s="89"/>
      <c r="M35" s="14"/>
      <c r="N35" s="14"/>
      <c r="O35" s="55"/>
      <c r="P35" s="56"/>
      <c r="Q35" s="56"/>
      <c r="R35" s="57"/>
    </row>
    <row r="36" spans="1:18" ht="15.75" customHeight="1" thickBot="1" x14ac:dyDescent="0.35">
      <c r="A36" s="108"/>
      <c r="B36" s="109"/>
      <c r="C36" s="109"/>
      <c r="D36" s="109"/>
      <c r="E36" s="109"/>
      <c r="F36" s="90"/>
      <c r="G36" s="90"/>
      <c r="H36" s="90"/>
      <c r="I36" s="36"/>
      <c r="J36" s="90"/>
      <c r="K36" s="90"/>
      <c r="L36" s="91"/>
      <c r="M36" s="14"/>
      <c r="N36" s="14"/>
      <c r="O36" s="55"/>
      <c r="P36" s="56"/>
      <c r="Q36" s="56"/>
      <c r="R36" s="57"/>
    </row>
    <row r="37" spans="1:18" ht="14.4" customHeight="1" x14ac:dyDescent="0.3">
      <c r="A37" s="65" t="s">
        <v>62</v>
      </c>
      <c r="B37" s="66"/>
      <c r="C37" s="66"/>
      <c r="D37" s="66"/>
      <c r="E37" s="66"/>
      <c r="F37" s="78">
        <f>J34+R21</f>
        <v>0.6805555688888888</v>
      </c>
      <c r="G37" s="79"/>
      <c r="H37" s="79"/>
      <c r="I37" s="79"/>
      <c r="J37" s="79"/>
      <c r="K37" s="79"/>
      <c r="L37" s="80"/>
      <c r="M37" s="14"/>
      <c r="N37" s="14"/>
      <c r="O37" s="55"/>
      <c r="P37" s="56"/>
      <c r="Q37" s="56"/>
      <c r="R37" s="57"/>
    </row>
    <row r="38" spans="1:18" ht="14.4" customHeight="1" x14ac:dyDescent="0.3">
      <c r="A38" s="67"/>
      <c r="B38" s="68"/>
      <c r="C38" s="68"/>
      <c r="D38" s="68"/>
      <c r="E38" s="68"/>
      <c r="F38" s="81"/>
      <c r="G38" s="81"/>
      <c r="H38" s="81"/>
      <c r="I38" s="81"/>
      <c r="J38" s="81"/>
      <c r="K38" s="81"/>
      <c r="L38" s="82"/>
      <c r="M38" s="14"/>
      <c r="N38" s="14"/>
      <c r="O38" s="55"/>
      <c r="P38" s="56"/>
      <c r="Q38" s="56"/>
      <c r="R38" s="57"/>
    </row>
    <row r="39" spans="1:18" ht="15" customHeight="1" thickBot="1" x14ac:dyDescent="0.35">
      <c r="A39" s="69"/>
      <c r="B39" s="70"/>
      <c r="C39" s="70"/>
      <c r="D39" s="70"/>
      <c r="E39" s="70"/>
      <c r="F39" s="83"/>
      <c r="G39" s="83"/>
      <c r="H39" s="83"/>
      <c r="I39" s="83"/>
      <c r="J39" s="83"/>
      <c r="K39" s="83"/>
      <c r="L39" s="84"/>
      <c r="M39" s="14"/>
      <c r="N39" s="14"/>
      <c r="O39" s="58"/>
      <c r="P39" s="59"/>
      <c r="Q39" s="59"/>
      <c r="R39" s="60"/>
    </row>
    <row r="40" spans="1:18" x14ac:dyDescent="0.3">
      <c r="O40" s="3"/>
      <c r="P40" s="2"/>
      <c r="Q40" s="2"/>
    </row>
    <row r="41" spans="1:18" x14ac:dyDescent="0.3">
      <c r="P41" s="1"/>
      <c r="Q41" s="1"/>
    </row>
    <row r="42" spans="1:18" x14ac:dyDescent="0.3">
      <c r="P42" s="1"/>
      <c r="Q42" s="1"/>
    </row>
    <row r="43" spans="1:18" x14ac:dyDescent="0.3">
      <c r="O43" s="6"/>
      <c r="P43" s="1"/>
      <c r="Q43" s="1"/>
    </row>
    <row r="44" spans="1:18" x14ac:dyDescent="0.3">
      <c r="P44" s="1"/>
      <c r="Q44" s="1"/>
    </row>
    <row r="45" spans="1:18" x14ac:dyDescent="0.3">
      <c r="P45" s="2"/>
      <c r="Q45" s="2"/>
    </row>
    <row r="46" spans="1:18" x14ac:dyDescent="0.3">
      <c r="P46" s="1"/>
      <c r="Q46" s="1"/>
    </row>
    <row r="47" spans="1:18" x14ac:dyDescent="0.3">
      <c r="P47" s="1"/>
      <c r="Q47" s="1"/>
    </row>
    <row r="48" spans="1:18" x14ac:dyDescent="0.3">
      <c r="P48" s="1"/>
      <c r="Q48" s="1"/>
    </row>
    <row r="49" spans="16:17" x14ac:dyDescent="0.3">
      <c r="P49" s="1"/>
      <c r="Q49" s="1"/>
    </row>
    <row r="50" spans="16:17" x14ac:dyDescent="0.3">
      <c r="P50" s="2"/>
      <c r="Q50" s="2"/>
    </row>
  </sheetData>
  <sheetProtection algorithmName="SHA-512" hashValue="V4Cn+k208pUlvIXJg5W3vK7bUG8r0tz2O7UBHQtn/85Xy4BbTwanNZVJZfQzbEkhRaMPIFnPfMj2REt/+Wcx8Q==" saltValue="mtm1v94FYspQDkluQXzzLQ==" spinCount="100000" sheet="1" objects="1" scenarios="1" selectLockedCells="1"/>
  <mergeCells count="51">
    <mergeCell ref="A37:E39"/>
    <mergeCell ref="F37:L39"/>
    <mergeCell ref="P40:Q40"/>
    <mergeCell ref="P45:Q45"/>
    <mergeCell ref="P50:Q50"/>
    <mergeCell ref="A31:E33"/>
    <mergeCell ref="F31:H33"/>
    <mergeCell ref="I31:I33"/>
    <mergeCell ref="J31:L33"/>
    <mergeCell ref="A34:E36"/>
    <mergeCell ref="F34:H36"/>
    <mergeCell ref="I34:I36"/>
    <mergeCell ref="J34:L36"/>
    <mergeCell ref="A25:E27"/>
    <mergeCell ref="F25:H27"/>
    <mergeCell ref="I25:I27"/>
    <mergeCell ref="J25:L27"/>
    <mergeCell ref="O27:R28"/>
    <mergeCell ref="A28:E30"/>
    <mergeCell ref="F28:H30"/>
    <mergeCell ref="I28:I30"/>
    <mergeCell ref="J28:L30"/>
    <mergeCell ref="O29:R39"/>
    <mergeCell ref="A19:E21"/>
    <mergeCell ref="F19:H21"/>
    <mergeCell ref="I19:I21"/>
    <mergeCell ref="J19:L21"/>
    <mergeCell ref="A22:E24"/>
    <mergeCell ref="F22:L24"/>
    <mergeCell ref="A13:E15"/>
    <mergeCell ref="F13:H15"/>
    <mergeCell ref="I13:I15"/>
    <mergeCell ref="J13:L15"/>
    <mergeCell ref="A16:E18"/>
    <mergeCell ref="F16:H18"/>
    <mergeCell ref="I16:I18"/>
    <mergeCell ref="J16:L18"/>
    <mergeCell ref="A7:E9"/>
    <mergeCell ref="F7:L9"/>
    <mergeCell ref="O7:P9"/>
    <mergeCell ref="Q7:R9"/>
    <mergeCell ref="A10:E12"/>
    <mergeCell ref="F10:H12"/>
    <mergeCell ref="I10:I12"/>
    <mergeCell ref="J10:L12"/>
    <mergeCell ref="A1:L2"/>
    <mergeCell ref="A3:L5"/>
    <mergeCell ref="O4:R5"/>
    <mergeCell ref="A6:L6"/>
    <mergeCell ref="O6:P6"/>
    <mergeCell ref="Q6:R6"/>
  </mergeCells>
  <pageMargins left="0.78740157480314965" right="0.78740157480314965" top="0.19685039370078741" bottom="0.19685039370078741" header="0.19685039370078741" footer="0.19685039370078741"/>
  <pageSetup paperSize="9" scale="86" orientation="landscape" r:id="rId1"/>
  <rowBreaks count="1" manualBreakCount="1">
    <brk id="40"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vt:i4>
      </vt:variant>
    </vt:vector>
  </HeadingPairs>
  <TitlesOfParts>
    <vt:vector size="8" baseType="lpstr">
      <vt:lpstr>ENG</vt:lpstr>
      <vt:lpstr>RU</vt:lpstr>
      <vt:lpstr>ENG!Область_печати</vt:lpstr>
      <vt:lpstr>RU!Область_печати</vt:lpstr>
      <vt:lpstr>ENG!помост</vt:lpstr>
      <vt:lpstr>RU!помост</vt:lpstr>
      <vt:lpstr>ENG!помостов</vt:lpstr>
      <vt:lpstr>RU!помостов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2022-10-24T10:05:12Z</dcterms:modified>
</cp:coreProperties>
</file>